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 překlady" sheetId="28" state="hidden" r:id="rId5"/>
    <sheet name="Rollite" sheetId="19" r:id="rId6"/>
    <sheet name="pokyny1" sheetId="9" r:id="rId7"/>
    <sheet name="pokyny1 překlady" sheetId="29" state="hidden" r:id="rId8"/>
    <sheet name="pokyny2" sheetId="7" r:id="rId9"/>
    <sheet name="látky" sheetId="31" r:id="rId10"/>
    <sheet name="pokyny2 překlady" sheetId="30" state="hidden" r:id="rId11"/>
    <sheet name="help_látky" sheetId="12" state="hidden" r:id="rId12"/>
    <sheet name="helpLuna" sheetId="21" state="hidden" r:id="rId13"/>
    <sheet name="helpNemo" sheetId="24" state="hidden" r:id="rId14"/>
    <sheet name="helpRollite" sheetId="25" state="hidden" r:id="rId15"/>
  </sheets>
  <externalReferences>
    <externalReference r:id="rId16"/>
  </externalReferences>
  <definedNames>
    <definedName name="Bal" localSheetId="9">[1]helpLuna!$O$2:$O$6</definedName>
    <definedName name="Bal">helpLuna!$O$2:$O$6</definedName>
    <definedName name="Baleni">helpNemo!$O$2:$O$6</definedName>
    <definedName name="Balení">helpRollite!$O$2:$O$6</definedName>
    <definedName name="dolnilistaLuna" comment="M" localSheetId="9">[1]helpLuna!$L$2:$L$3</definedName>
    <definedName name="dolnilistaLuna" comment="M">helpLuna!$L$2:$L$3</definedName>
    <definedName name="dolnilistaNemo" comment="M" localSheetId="9">[1]helpNemo!$L$2:$L$5</definedName>
    <definedName name="dolnilistaNemo" comment="M">helpNemo!$L$2:$L$5</definedName>
    <definedName name="jazyk" localSheetId="9">'[1]Luna překlady'!$A$1:$D$1</definedName>
    <definedName name="jazyk" localSheetId="3">'Nemo překlady'!$A$1:$D$1</definedName>
    <definedName name="jazyk" localSheetId="7">'pokyny1 překlady'!$A$1:$D$1</definedName>
    <definedName name="jazyk" localSheetId="10">'pokyny2 překlady'!$A$1:$D$1</definedName>
    <definedName name="jazyk" localSheetId="4">'Rollite překlady'!$A$1:$D$1</definedName>
    <definedName name="jazyk">'Luna překlady'!$A$1:$D$1</definedName>
    <definedName name="kazetaLuna" comment="M" localSheetId="9">[1]helpLuna!$K$2</definedName>
    <definedName name="kazetaLuna" comment="M">helpLuna!$K$2</definedName>
    <definedName name="latky1" comment="M" localSheetId="9">[1]help_látky!$A$3:$A$222</definedName>
    <definedName name="latky1" comment="M">help_látky!$A$3:$A$237</definedName>
    <definedName name="latky2" comment="M" localSheetId="9">[1]help_látky!$O$3:$O$209</definedName>
    <definedName name="latky2" comment="M">help_látky!$O$3:$O$223</definedName>
    <definedName name="navinNemo" comment="M" localSheetId="9">[1]helpNemo!$F$2:$F$4</definedName>
    <definedName name="navinNemo" comment="M">helpNemo!$F$2:$F$4</definedName>
    <definedName name="_xlnm.Print_Area" localSheetId="0">Luna!$A$1:$S$47</definedName>
    <definedName name="_xlnm.Print_Area" localSheetId="2">Nemo!$A$1:$R$47</definedName>
    <definedName name="_xlnm.Print_Area" localSheetId="6">pokyny1!$A$1:$C$26</definedName>
    <definedName name="_xlnm.Print_Area" localSheetId="8">pokyny2!$A$1:$C$44</definedName>
    <definedName name="_xlnm.Print_Area" localSheetId="5">Rollite!$A$1:$O$47</definedName>
    <definedName name="ovladaniLuna" comment="M" localSheetId="9">[1]helpLuna!$D$2:$D$3</definedName>
    <definedName name="ovladaniLuna" comment="M">helpLuna!$D$2:$D$3</definedName>
    <definedName name="ovladaniNemo" comment="M" localSheetId="9">[1]helpNemo!$D$2:$D$3</definedName>
    <definedName name="ovladaniNemo" comment="M">helpNemo!$D$2:$D$3</definedName>
    <definedName name="ovladaniRollite" comment="M" localSheetId="9">[1]helpRollite!$D$2:$D$3</definedName>
    <definedName name="ovladaniRollite" comment="M">helpRollite!$D$2:$D$3</definedName>
    <definedName name="RALLuna" comment="M" localSheetId="9">[1]helpLuna!$M$2:$M$8</definedName>
    <definedName name="RALLuna" comment="M">helpLuna!$M$2:$M$8</definedName>
    <definedName name="RALNemo" comment="M" localSheetId="9">[1]helpNemo!$M$2</definedName>
    <definedName name="RALNemo" comment="M">helpNemo!$M$2</definedName>
    <definedName name="RALRollite" comment="M" localSheetId="9">[1]helpRollite!$M$2:$M$7</definedName>
    <definedName name="RALRollite" comment="M">helpRollite!$M$2:$M$7</definedName>
    <definedName name="RALRR" localSheetId="9">[1]helpRollite!$M$10</definedName>
    <definedName name="RALRR">helpRollite!$M$11</definedName>
    <definedName name="RALRR14" localSheetId="9">[1]helpLuna!$M$12:$M$12</definedName>
    <definedName name="RALRR14">helpLuna!$M$12:$M$12</definedName>
    <definedName name="TRUBKYmale" comment="vzorec">help_látky!$G$3:$G$8</definedName>
    <definedName name="uchyceniNemo" comment="M" localSheetId="9">[1]helpNemo!$N$2:$N$3</definedName>
    <definedName name="uchyceniNemo" comment="M">helpNemo!$N$2:$N$3</definedName>
    <definedName name="vedeniLuna" comment="M" localSheetId="9">[1]helpLuna!$J$2:$J$3</definedName>
    <definedName name="vedeniLuna" comment="M">helpLuna!$J$2:$J$3</definedName>
    <definedName name="vedeniRollite" comment="M" localSheetId="9">[1]helpRollite!$J$2:$J$3</definedName>
    <definedName name="vedeniRollite" comment="M">helpRollite!$J$2:$J$3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9" l="1"/>
  <c r="D19" i="19"/>
  <c r="D20" i="19"/>
  <c r="C18" i="19"/>
  <c r="C19" i="19"/>
  <c r="N19" i="19" l="1"/>
  <c r="N20" i="19"/>
  <c r="N21" i="19"/>
  <c r="N22" i="19"/>
  <c r="N23" i="19"/>
  <c r="N24" i="19"/>
  <c r="N25" i="19"/>
  <c r="N26" i="19"/>
  <c r="N27" i="19"/>
  <c r="N28" i="19"/>
  <c r="N18" i="19"/>
  <c r="M19" i="19"/>
  <c r="M20" i="19"/>
  <c r="M21" i="19"/>
  <c r="M22" i="19"/>
  <c r="M23" i="19"/>
  <c r="M24" i="19"/>
  <c r="M25" i="19"/>
  <c r="M26" i="19"/>
  <c r="M27" i="19"/>
  <c r="M28" i="19"/>
  <c r="M18" i="19"/>
  <c r="P19" i="18"/>
  <c r="P20" i="18"/>
  <c r="P21" i="18"/>
  <c r="P22" i="18"/>
  <c r="P23" i="18"/>
  <c r="P24" i="18"/>
  <c r="P25" i="18"/>
  <c r="P26" i="18"/>
  <c r="P27" i="18"/>
  <c r="P28" i="18"/>
  <c r="P18" i="18"/>
  <c r="O19" i="18"/>
  <c r="O20" i="18"/>
  <c r="O21" i="18"/>
  <c r="O22" i="18"/>
  <c r="O23" i="18"/>
  <c r="O24" i="18"/>
  <c r="O25" i="18"/>
  <c r="O26" i="18"/>
  <c r="O27" i="18"/>
  <c r="O28" i="18"/>
  <c r="O18" i="18"/>
  <c r="O18" i="17"/>
  <c r="J18" i="17"/>
  <c r="R19" i="17"/>
  <c r="R20" i="17"/>
  <c r="R21" i="17"/>
  <c r="R22" i="17"/>
  <c r="R23" i="17"/>
  <c r="R24" i="17"/>
  <c r="R25" i="17"/>
  <c r="R26" i="17"/>
  <c r="R27" i="17"/>
  <c r="R28" i="17"/>
  <c r="Q19" i="17"/>
  <c r="Q20" i="17"/>
  <c r="Q21" i="17"/>
  <c r="Q22" i="17"/>
  <c r="Q23" i="17"/>
  <c r="Q24" i="17"/>
  <c r="Q25" i="17"/>
  <c r="Q26" i="17"/>
  <c r="Q27" i="17"/>
  <c r="Q28" i="17"/>
  <c r="C42" i="7" l="1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O47" i="1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Q47" i="18"/>
  <c r="A47" i="18"/>
  <c r="A35" i="18"/>
  <c r="A37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S47" i="17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3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C18" i="17"/>
  <c r="O28" i="17"/>
  <c r="O27" i="17"/>
  <c r="O26" i="17"/>
  <c r="O25" i="17"/>
  <c r="O24" i="17"/>
  <c r="O23" i="17"/>
  <c r="O22" i="17"/>
  <c r="O21" i="17"/>
  <c r="O20" i="17"/>
  <c r="O19" i="17"/>
  <c r="D28" i="19"/>
  <c r="D27" i="19"/>
  <c r="D26" i="19"/>
  <c r="D25" i="19"/>
  <c r="D24" i="19"/>
  <c r="D23" i="19"/>
  <c r="D22" i="19"/>
  <c r="D21" i="19"/>
  <c r="C28" i="19"/>
  <c r="C27" i="19"/>
  <c r="C26" i="19"/>
  <c r="C25" i="19"/>
  <c r="C24" i="19"/>
  <c r="C23" i="19"/>
  <c r="C22" i="19"/>
  <c r="C21" i="19"/>
  <c r="C20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D26" i="17"/>
  <c r="D25" i="17"/>
  <c r="D24" i="17"/>
  <c r="D23" i="17"/>
  <c r="D22" i="17"/>
  <c r="D21" i="17"/>
  <c r="D20" i="17"/>
  <c r="D19" i="17"/>
  <c r="D18" i="17"/>
  <c r="C28" i="17"/>
  <c r="C27" i="17"/>
  <c r="C26" i="17"/>
  <c r="C25" i="17"/>
  <c r="C24" i="17"/>
  <c r="C23" i="17"/>
  <c r="C22" i="17"/>
  <c r="C21" i="17"/>
  <c r="C20" i="17"/>
  <c r="C19" i="17"/>
  <c r="Q18" i="17" l="1"/>
  <c r="R18" i="17"/>
</calcChain>
</file>

<file path=xl/sharedStrings.xml><?xml version="1.0" encoding="utf-8"?>
<sst xmlns="http://schemas.openxmlformats.org/spreadsheetml/2006/main" count="5667" uniqueCount="1222">
  <si>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</si>
  <si>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</si>
  <si>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</si>
  <si>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</si>
  <si>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</si>
  <si>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</si>
  <si>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</si>
  <si>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</si>
  <si>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</si>
  <si>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</si>
  <si>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</si>
  <si>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</si>
  <si>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</si>
  <si>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</si>
  <si>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</si>
  <si>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</si>
  <si>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</si>
  <si>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</si>
  <si>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Vysvětlivky / Explanatory:</t>
  </si>
  <si>
    <t>R = látkové rolety / fabric roller-blinds</t>
  </si>
  <si>
    <t>Z = zatemnění / blackouts</t>
  </si>
  <si>
    <t>Název</t>
  </si>
  <si>
    <t>R</t>
  </si>
  <si>
    <t>Z</t>
  </si>
  <si>
    <t>Materiál</t>
  </si>
  <si>
    <t>Ohnivzdornost</t>
  </si>
  <si>
    <t>Šíře (mm)</t>
  </si>
  <si>
    <t>Váha (kg/m2)</t>
  </si>
  <si>
    <t>Tloušťka (mm)</t>
  </si>
  <si>
    <t>Name</t>
  </si>
  <si>
    <t>Material</t>
  </si>
  <si>
    <t>Flame resistance</t>
  </si>
  <si>
    <t>Width (mm)</t>
  </si>
  <si>
    <t>Weight (kg/m2)</t>
  </si>
  <si>
    <t>Thickness (mm)</t>
  </si>
  <si>
    <t>x</t>
  </si>
  <si>
    <t>100% PES</t>
  </si>
  <si>
    <t>NE / NO</t>
  </si>
  <si>
    <t>127/2000</t>
  </si>
  <si>
    <t>B1</t>
  </si>
  <si>
    <t>127/2180</t>
  </si>
  <si>
    <t>≥6-7</t>
  </si>
  <si>
    <t>≥5</t>
  </si>
  <si>
    <t>≤0,5%</t>
  </si>
  <si>
    <t>≥5-6</t>
  </si>
  <si>
    <t>B1,M1</t>
  </si>
  <si>
    <t>100% TREVIRA CS</t>
  </si>
  <si>
    <t>NFPA 701</t>
  </si>
  <si>
    <t>≥7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</si>
  <si>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</si>
  <si>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</si>
  <si>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</si>
  <si>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</si>
  <si>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</si>
  <si>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</si>
  <si>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</si>
  <si>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</si>
  <si>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</si>
  <si>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</si>
  <si>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</si>
  <si>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</si>
  <si>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</si>
  <si>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</si>
  <si>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</si>
  <si>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</si>
  <si>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</si>
  <si>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</si>
  <si>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</si>
  <si>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</si>
  <si>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</si>
  <si>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</si>
  <si>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</si>
  <si>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</si>
  <si>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</si>
  <si>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DRF CORFU 0100</t>
  </si>
  <si>
    <t>DRF CORFU 0700</t>
  </si>
  <si>
    <t>DRF CORFU 0900</t>
  </si>
  <si>
    <t>DRF CYPR 0100</t>
  </si>
  <si>
    <t>DRF CYPR 0300</t>
  </si>
  <si>
    <t>DRF CYPR 0500</t>
  </si>
  <si>
    <t>DRF CYPR 0600</t>
  </si>
  <si>
    <t>BER 0800</t>
  </si>
  <si>
    <t>BER 0827</t>
  </si>
  <si>
    <t>BER 0828</t>
  </si>
  <si>
    <t>BER 0950</t>
  </si>
  <si>
    <t>BER 1320</t>
  </si>
  <si>
    <t>FLEXF 4898</t>
  </si>
  <si>
    <t>FLEXF 4899</t>
  </si>
  <si>
    <t>FLEXF 5108</t>
  </si>
  <si>
    <t>FLEXF 6117</t>
  </si>
  <si>
    <t>SUBF 1121</t>
  </si>
  <si>
    <t>SUBF 1125</t>
  </si>
  <si>
    <t>SUBF 1126</t>
  </si>
  <si>
    <t>SUNF 0100</t>
  </si>
  <si>
    <t>SUNF 0101</t>
  </si>
  <si>
    <t>SUNF 0102</t>
  </si>
  <si>
    <t>SUNF 0114</t>
  </si>
  <si>
    <t>SUNF 0116</t>
  </si>
  <si>
    <t>SUNF 0117</t>
  </si>
  <si>
    <t>SUTF 0502</t>
  </si>
  <si>
    <t>SUTF 0503</t>
  </si>
  <si>
    <t>SUTF 0506</t>
  </si>
  <si>
    <t>SUTF 0509</t>
  </si>
  <si>
    <t>VERF 121/1</t>
  </si>
  <si>
    <t>VERF 121/11</t>
  </si>
  <si>
    <t>VERF 121/14</t>
  </si>
  <si>
    <t>VERF 121/144</t>
  </si>
  <si>
    <t>VERF 121/2</t>
  </si>
  <si>
    <t>VERF 121/23</t>
  </si>
  <si>
    <t>VERF 121/24</t>
  </si>
  <si>
    <t>VERF 121/84</t>
  </si>
  <si>
    <t>0</t>
  </si>
  <si>
    <t>D/N látka CORFU 0100 bright white</t>
  </si>
  <si>
    <t>D/N látka CORFU 0700 lion</t>
  </si>
  <si>
    <t>D/N látka CORFU 0900 coffee bean</t>
  </si>
  <si>
    <t>D/N látka CYPRUS 0100 blank</t>
  </si>
  <si>
    <t>D/N látka CYPRUS 0300 peach</t>
  </si>
  <si>
    <t>D/N látka CYPRUS 0500 mocha</t>
  </si>
  <si>
    <t>D/N látka CYPRUS 0600 chocalate brown</t>
  </si>
  <si>
    <t>látka STARFLEX DIMOUT FR 4898</t>
  </si>
  <si>
    <t>látka STARFLEX DIMOUT FR 4899</t>
  </si>
  <si>
    <t>látka STARFLEX DIMOUT FR 5108</t>
  </si>
  <si>
    <t>látka STARFLEX DIMOUT FR 6117</t>
  </si>
  <si>
    <t>látka SUNBLOCK 1121</t>
  </si>
  <si>
    <t>látka SUNBLOCK 1125</t>
  </si>
  <si>
    <t>látka SUNBLOCK 1126</t>
  </si>
  <si>
    <t>látka SUNMATE 0100</t>
  </si>
  <si>
    <t>látka SUNMATE 0101</t>
  </si>
  <si>
    <t>látka SUNMATE 0102</t>
  </si>
  <si>
    <t>látka SUNMATE 0114</t>
  </si>
  <si>
    <t>látka SUNMATE 0116</t>
  </si>
  <si>
    <t>látka SUNMATE 0117</t>
  </si>
  <si>
    <t>látka SUNTRACE 0502</t>
  </si>
  <si>
    <t>látka SUNTRACE 0503</t>
  </si>
  <si>
    <t>látka SUNTRACE 0506</t>
  </si>
  <si>
    <t>látka SUNTRACE 0509</t>
  </si>
  <si>
    <t>látka VEROSAFE 12.121/1</t>
  </si>
  <si>
    <t>látka VEROSAFE 12.121/11</t>
  </si>
  <si>
    <t>látka VEROSAFE 12.121/14</t>
  </si>
  <si>
    <t>látka VEROSAFE 12.121/144</t>
  </si>
  <si>
    <t>látka VEROSAFE 12.121/2</t>
  </si>
  <si>
    <t>látka VEROSAFE 12.121/23</t>
  </si>
  <si>
    <t>látka VEROSAFE 12.121/24</t>
  </si>
  <si>
    <t>látka VEROSAFE 12.121/84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</si>
  <si>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</si>
  <si>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</si>
  <si>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</si>
  <si>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</si>
  <si>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</si>
  <si>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</si>
  <si>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</si>
  <si>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</si>
  <si>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</si>
  <si>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</si>
  <si>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</si>
  <si>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</si>
  <si>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</si>
  <si>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</si>
  <si>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</si>
  <si>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</si>
  <si>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</si>
  <si>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</si>
  <si>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</si>
  <si>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</si>
  <si>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</si>
  <si>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</si>
  <si>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</si>
  <si>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</si>
  <si>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</si>
  <si>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</si>
  <si>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</si>
  <si>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</si>
  <si>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</si>
  <si>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</si>
  <si>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</si>
  <si>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</si>
  <si>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</si>
  <si>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</si>
  <si>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</si>
  <si>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</si>
  <si>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</si>
  <si>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</si>
  <si>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</si>
  <si>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</si>
  <si>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</si>
  <si>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</si>
  <si>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</si>
  <si>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</si>
  <si>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</si>
  <si>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</si>
  <si>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</si>
  <si>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</si>
  <si>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</si>
  <si>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</si>
  <si>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</si>
  <si>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</si>
  <si>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</si>
  <si>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Barevná stálost</t>
  </si>
  <si>
    <t>Reflexe</t>
  </si>
  <si>
    <t>Absorpce</t>
  </si>
  <si>
    <t>Transmise</t>
  </si>
  <si>
    <t>Světlo / Light</t>
  </si>
  <si>
    <t>Teplo / Thermo</t>
  </si>
  <si>
    <t>Cena/Price</t>
  </si>
  <si>
    <t>Zkratka</t>
  </si>
  <si>
    <t>V</t>
  </si>
  <si>
    <t>SR</t>
  </si>
  <si>
    <t>V = vertikální žaluzie / vertical blinds</t>
  </si>
  <si>
    <t>SR = střešní rolety / skylight roller-blinds</t>
  </si>
  <si>
    <t>J = japonské stěny / panel blinds</t>
  </si>
  <si>
    <t>J</t>
  </si>
  <si>
    <t>SHAF 000</t>
  </si>
  <si>
    <t>SHAF 001</t>
  </si>
  <si>
    <t>SHAF 023</t>
  </si>
  <si>
    <t>SHAF 053</t>
  </si>
  <si>
    <t>látka SHANTUNG FR 000</t>
  </si>
  <si>
    <t>látka SHANTUNG FR 001</t>
  </si>
  <si>
    <t>látka SHANTUNG FR 023</t>
  </si>
  <si>
    <t>látka SHANTUNG FR 053</t>
  </si>
  <si>
    <t>≥7-8</t>
  </si>
  <si>
    <t>52-62%</t>
  </si>
  <si>
    <t>1-4%</t>
  </si>
  <si>
    <t>33-45%</t>
  </si>
  <si>
    <t>36-42%</t>
  </si>
  <si>
    <t>30-36%</t>
  </si>
  <si>
    <t>27-29%</t>
  </si>
  <si>
    <t>44-70%</t>
  </si>
  <si>
    <t>12-26%</t>
  </si>
  <si>
    <t>CRE 5101</t>
  </si>
  <si>
    <t>CRE 5102</t>
  </si>
  <si>
    <t>CRE 5104</t>
  </si>
  <si>
    <t>CRE 5107</t>
  </si>
  <si>
    <t>CRE 5110</t>
  </si>
  <si>
    <t>CRE 5112</t>
  </si>
  <si>
    <t>látka CREPPE 5101</t>
  </si>
  <si>
    <t>látka CREPPE 5102</t>
  </si>
  <si>
    <t>látka CREPPE 5104</t>
  </si>
  <si>
    <t>látka CREPPE 5107</t>
  </si>
  <si>
    <t>látka CREPPE 5110</t>
  </si>
  <si>
    <t>látka CREPPE 5112</t>
  </si>
  <si>
    <t>MAR 7098</t>
  </si>
  <si>
    <t>MAR 7221</t>
  </si>
  <si>
    <t>látka MARRAKECH 7098</t>
  </si>
  <si>
    <t>látka MARRAKECH 7221</t>
  </si>
  <si>
    <t>127/2400</t>
  </si>
  <si>
    <t>LETF 4898</t>
  </si>
  <si>
    <t>LETF 4899</t>
  </si>
  <si>
    <t>LETF 5108</t>
  </si>
  <si>
    <t>LETF 6117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</si>
  <si>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</si>
  <si>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</si>
  <si>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</si>
  <si>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</si>
  <si>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</si>
  <si>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</si>
  <si>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</si>
  <si>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</si>
  <si>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</si>
  <si>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</si>
  <si>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</si>
  <si>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</si>
  <si>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</si>
  <si>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</si>
  <si>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</si>
  <si>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</si>
  <si>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</si>
  <si>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</si>
  <si>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</si>
  <si>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</si>
  <si>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</si>
  <si>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</si>
  <si>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</si>
  <si>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</si>
  <si>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</si>
  <si>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</si>
  <si>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</si>
  <si>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</si>
  <si>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</si>
  <si>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</si>
  <si>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</si>
  <si>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</si>
  <si>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</si>
  <si>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</si>
  <si>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</si>
  <si>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</si>
  <si>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</si>
  <si>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</si>
  <si>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</si>
  <si>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</si>
  <si>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</si>
  <si>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</si>
  <si>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</si>
  <si>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</si>
  <si>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</si>
  <si>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</si>
  <si>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</si>
  <si>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</si>
  <si>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</si>
  <si>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</si>
  <si>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</si>
  <si>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</si>
  <si>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</si>
  <si>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</si>
  <si>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</si>
  <si>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</si>
  <si>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</si>
  <si>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</si>
  <si>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</si>
  <si>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</si>
  <si>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</si>
  <si>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R , Z, J, SR, SC</t>
  </si>
  <si>
    <t>Srážlivost (%)</t>
  </si>
  <si>
    <t>Vlhké prostředí</t>
  </si>
  <si>
    <t>Pracoviště s PC</t>
  </si>
  <si>
    <t>6 (den/noc)</t>
  </si>
  <si>
    <t>-</t>
  </si>
  <si>
    <t>látka SUNSHINE 420197/5</t>
  </si>
  <si>
    <t>SUNS 197/5</t>
  </si>
  <si>
    <t>48% PES, 52% CV</t>
  </si>
  <si>
    <t>látka SUNSHINE 420209/1</t>
  </si>
  <si>
    <t>SUNS 209/1</t>
  </si>
  <si>
    <t>látka ONDA 40772/6546</t>
  </si>
  <si>
    <t>ONDA 6546</t>
  </si>
  <si>
    <t>≥6</t>
  </si>
  <si>
    <t>60% PES, 40% viscose</t>
  </si>
  <si>
    <t>≥5-7</t>
  </si>
  <si>
    <t>látka DUBLIN 9301</t>
  </si>
  <si>
    <t>DUBL 9301</t>
  </si>
  <si>
    <t>2800</t>
  </si>
  <si>
    <t>látka DUBLIN 9300</t>
  </si>
  <si>
    <t>DUBL 9300</t>
  </si>
  <si>
    <t>látka TECNO PRINT 420322/2</t>
  </si>
  <si>
    <t>TECF 2/2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</si>
  <si>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</si>
  <si>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</si>
  <si>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</si>
  <si>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</si>
  <si>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</si>
  <si>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</si>
  <si>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</si>
  <si>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</si>
  <si>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</si>
  <si>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</si>
  <si>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75% PES/25% PA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</si>
  <si>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</si>
  <si>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</si>
  <si>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</si>
  <si>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</si>
  <si>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</si>
  <si>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</si>
  <si>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</si>
  <si>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</si>
  <si>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</si>
  <si>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</si>
  <si>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PURE 8740</t>
  </si>
  <si>
    <t>PURE 8740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</si>
  <si>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</si>
  <si>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</si>
  <si>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</si>
  <si>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</si>
  <si>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</si>
  <si>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</si>
  <si>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</si>
  <si>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</si>
  <si>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</si>
  <si>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</si>
  <si>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</si>
  <si>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</si>
  <si>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</si>
  <si>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</si>
  <si>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</si>
  <si>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</si>
  <si>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</si>
  <si>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</si>
  <si>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</si>
  <si>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</si>
  <si>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≥4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</si>
  <si>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</si>
  <si>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</si>
  <si>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</si>
  <si>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</si>
  <si>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</si>
  <si>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</si>
  <si>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</si>
  <si>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</si>
  <si>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</si>
  <si>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</si>
  <si>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100% Trevira CS</t>
  </si>
  <si>
    <t>127/2300</t>
  </si>
  <si>
    <t>látka FRANKFURT 7002</t>
  </si>
  <si>
    <t>FRA 7002</t>
  </si>
  <si>
    <t>látka FRANKFURT 7003</t>
  </si>
  <si>
    <t>FRA 7003</t>
  </si>
  <si>
    <t>látka FRANKFURT 7099</t>
  </si>
  <si>
    <t>FRA 7099</t>
  </si>
  <si>
    <t>127/2450</t>
  </si>
  <si>
    <t>látka SUNMATE 0113</t>
  </si>
  <si>
    <t>SUNF 0113</t>
  </si>
  <si>
    <t>≥4-6</t>
  </si>
  <si>
    <t>látka BERLIN 0800</t>
  </si>
  <si>
    <t>látka BERLIN 0828</t>
  </si>
  <si>
    <t>látka BERLIN 0827</t>
  </si>
  <si>
    <t>látka BERLIN 1320</t>
  </si>
  <si>
    <t>látka BERLIN 0950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</si>
  <si>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</si>
  <si>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</si>
  <si>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</si>
  <si>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</si>
  <si>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</si>
  <si>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</si>
  <si>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</si>
  <si>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</si>
  <si>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SUNBLOCK 1134</t>
  </si>
  <si>
    <t>SUBF 1134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</si>
  <si>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</si>
  <si>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</si>
  <si>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</si>
  <si>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</si>
  <si>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</si>
  <si>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</si>
  <si>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</si>
  <si>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</si>
  <si>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</si>
  <si>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</si>
  <si>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</si>
  <si>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</si>
  <si>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</si>
  <si>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</si>
  <si>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látka IGUAZU LAVANDE</t>
  </si>
  <si>
    <t>IGU 20</t>
  </si>
  <si>
    <t>látka IGUAZU WHITE</t>
  </si>
  <si>
    <t>IGU 10</t>
  </si>
  <si>
    <t>látka IGUAZU WINTER WHITE</t>
  </si>
  <si>
    <t>IGU 11</t>
  </si>
  <si>
    <t>látka IGUAZU SAND</t>
  </si>
  <si>
    <t>IGU 30</t>
  </si>
  <si>
    <t>látka IGUAZU IMPALA</t>
  </si>
  <si>
    <t>IGU 31</t>
  </si>
  <si>
    <t>látka IGUAZU LIGHT BONE</t>
  </si>
  <si>
    <t>IGU 50</t>
  </si>
  <si>
    <t>látka IGUAZU STEM</t>
  </si>
  <si>
    <t>IGU 40</t>
  </si>
  <si>
    <t>látka IGUAZU WOOD</t>
  </si>
  <si>
    <t>IGU 60</t>
  </si>
  <si>
    <t>látka SHANTUNG 0102</t>
  </si>
  <si>
    <t>SHA 0102</t>
  </si>
  <si>
    <t>látka SHANTUNG 0135</t>
  </si>
  <si>
    <t>SHA 0135</t>
  </si>
  <si>
    <t>látka SHANTUNG 0114</t>
  </si>
  <si>
    <t>SHA 0114</t>
  </si>
  <si>
    <t>látka SHANTUNG 0126</t>
  </si>
  <si>
    <t>SHA 0126</t>
  </si>
  <si>
    <t>látka SHANTUNG 0118</t>
  </si>
  <si>
    <t>SHA 0118</t>
  </si>
  <si>
    <t>látka SHANTUNG 0105</t>
  </si>
  <si>
    <t>SHA 0105</t>
  </si>
  <si>
    <t>látka SHANTUNG 0116</t>
  </si>
  <si>
    <t>SHA 0116</t>
  </si>
  <si>
    <t>1</t>
  </si>
  <si>
    <t>látka STARLET  DIMOUT FR 4898</t>
  </si>
  <si>
    <t>látka STARLET  DIMOUT FR 6117</t>
  </si>
  <si>
    <t>látka STARLET  DIMOUT FR 4899</t>
  </si>
  <si>
    <t>látka STARLET  DIMOUT FR 5108</t>
  </si>
  <si>
    <t>latky2</t>
  </si>
  <si>
    <t>Barva látky (bez Screenových a Den/Noc)</t>
  </si>
  <si>
    <t>Návin látky</t>
  </si>
  <si>
    <t>NEMO</t>
  </si>
  <si>
    <t>CAR 10111</t>
  </si>
  <si>
    <t>látka CARINA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</si>
  <si>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</si>
  <si>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</si>
  <si>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</si>
  <si>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</si>
  <si>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</si>
  <si>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</si>
  <si>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</si>
  <si>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</si>
  <si>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</si>
  <si>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</si>
  <si>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</si>
  <si>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</si>
  <si>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</si>
  <si>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</si>
  <si>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</si>
  <si>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</si>
  <si>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</si>
  <si>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</si>
  <si>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</si>
  <si>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</si>
  <si>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4983</t>
  </si>
  <si>
    <t>látka CARINA 4983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</si>
  <si>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</si>
  <si>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</si>
  <si>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</si>
  <si>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</si>
  <si>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</si>
  <si>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</si>
  <si>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</si>
  <si>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</si>
  <si>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</si>
  <si>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</si>
  <si>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</si>
  <si>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</si>
  <si>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</si>
  <si>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</si>
  <si>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</si>
  <si>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</si>
  <si>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</si>
  <si>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</si>
  <si>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</si>
  <si>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</si>
  <si>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</si>
  <si>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</si>
  <si>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</si>
  <si>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</si>
  <si>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</si>
  <si>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</si>
  <si>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</si>
  <si>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</si>
  <si>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</si>
  <si>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</si>
  <si>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</si>
  <si>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</si>
  <si>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</si>
  <si>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</si>
  <si>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</si>
  <si>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</si>
  <si>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</si>
  <si>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</si>
  <si>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</si>
  <si>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</si>
  <si>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</si>
  <si>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</si>
  <si>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</si>
  <si>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</si>
  <si>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</si>
  <si>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</si>
  <si>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</si>
  <si>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</si>
  <si>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</si>
  <si>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</si>
  <si>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</si>
  <si>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</si>
  <si>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</si>
  <si>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</si>
  <si>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</si>
  <si>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</si>
  <si>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MR = látkové rolety / luna, nemo, rollite</t>
  </si>
  <si>
    <t>použití</t>
  </si>
  <si>
    <t>MR</t>
  </si>
  <si>
    <t>SC</t>
  </si>
  <si>
    <t>ZIP</t>
  </si>
  <si>
    <t>GW</t>
  </si>
  <si>
    <t>LITE</t>
  </si>
  <si>
    <r>
      <rPr>
        <sz val="8"/>
        <color indexed="63"/>
        <rFont val="Calibri"/>
        <family val="2"/>
        <charset val="238"/>
      </rPr>
      <t>&lt;</t>
    </r>
    <r>
      <rPr>
        <sz val="8"/>
        <color indexed="63"/>
        <rFont val="Arial"/>
        <family val="2"/>
        <charset val="238"/>
      </rPr>
      <t>0,5%</t>
    </r>
  </si>
  <si>
    <t>látka CANIRA 10112</t>
  </si>
  <si>
    <t>látka CARINA BO COLOR 7943</t>
  </si>
  <si>
    <t>0,24 - 0,28</t>
  </si>
  <si>
    <t>látka CARINA BO COLOR 7909</t>
  </si>
  <si>
    <t>látka CARINA BO COLOR 7941</t>
  </si>
  <si>
    <t>látka CARINA BO COLOR 7923</t>
  </si>
  <si>
    <t>látka CARINA BO COLOR 7921</t>
  </si>
  <si>
    <t>látka CARINA BO COLOR 7903</t>
  </si>
  <si>
    <t>látka CARINA BO COLOR 7917</t>
  </si>
  <si>
    <t>látka CARINA BO COLOR 7927</t>
  </si>
  <si>
    <t>látka CARINA BO COLOR 7895</t>
  </si>
  <si>
    <t>látka CARINA BO COLOR 7901</t>
  </si>
  <si>
    <t>látka CARINA BO COLOR 7933</t>
  </si>
  <si>
    <t>látka CARINA BO COLOR 7915</t>
  </si>
  <si>
    <t>látka CARINA BO COLOR 7937</t>
  </si>
  <si>
    <t>látka CARINA BO COLOR 7939</t>
  </si>
  <si>
    <t>látka CARINA BO COLOR 7897</t>
  </si>
  <si>
    <t>látka CARINA BO COLOR 7899</t>
  </si>
  <si>
    <t>17-30%</t>
  </si>
  <si>
    <t>Látka SCREEN EX. ZIP Satiné 5500 0101</t>
  </si>
  <si>
    <t>STNZ 0101</t>
  </si>
  <si>
    <t>S1</t>
  </si>
  <si>
    <t>58% PVC, 42% skelné vlákno</t>
  </si>
  <si>
    <t>B1, M1</t>
  </si>
  <si>
    <t>2850 mm</t>
  </si>
  <si>
    <t>0,75 mm</t>
  </si>
  <si>
    <t>7/8</t>
  </si>
  <si>
    <t>Látka SCREEN EX. ZIP Satiné 5500 0202</t>
  </si>
  <si>
    <t>STNZ 0202</t>
  </si>
  <si>
    <t>Látka SCREEN EX. ZIP Satiné 5500 0207</t>
  </si>
  <si>
    <t>STNZ 0207</t>
  </si>
  <si>
    <t>Látka SCREEN EX. ZIP Satiné 5500 0701</t>
  </si>
  <si>
    <t>STNZ 0701</t>
  </si>
  <si>
    <t>Látka SCREEN EX. ZIP Satiné 5500 2020</t>
  </si>
  <si>
    <t>STNZ 2020</t>
  </si>
  <si>
    <t>Látka SCREEN EX. ZIP Satiné 5500 3030</t>
  </si>
  <si>
    <t>STNZ 3030</t>
  </si>
  <si>
    <t>Látka SCREEN EX. BLACK OUT ZIP Satiné 21154 0101</t>
  </si>
  <si>
    <t>STNBZ 0101</t>
  </si>
  <si>
    <t>S4</t>
  </si>
  <si>
    <t>72% PVC, 27% skelné vlákno</t>
  </si>
  <si>
    <t>BS, M1</t>
  </si>
  <si>
    <t>2100 mm</t>
  </si>
  <si>
    <t>8/8</t>
  </si>
  <si>
    <t>Látka SCREEN EX. BLACK OUT ZIP Satiné 21154 0102</t>
  </si>
  <si>
    <t>STNBZ 0102</t>
  </si>
  <si>
    <t>Látka SCREEN EX. BLACK OUT ZIP Satiné 21154 0202</t>
  </si>
  <si>
    <t>STNBZ 0202</t>
  </si>
  <si>
    <t>Látka SCREEN EX. BLACK OUT ZIP Satiné 21154 0707</t>
  </si>
  <si>
    <t>STNBZ 0707</t>
  </si>
  <si>
    <t>Látka SCREEN EX. BLACK OUT ZIP Satiné 21154 2020</t>
  </si>
  <si>
    <t>STNBZ 2020</t>
  </si>
  <si>
    <t>Látka SCREEN EX. BLACK OUT ZIP Satiné 21154 3030</t>
  </si>
  <si>
    <t>STNBZ 3030</t>
  </si>
  <si>
    <t>Látka SCREEN IN. SCR-3005-01</t>
  </si>
  <si>
    <t>SCR-3005-01</t>
  </si>
  <si>
    <t>70% PVC, 30% polyester</t>
  </si>
  <si>
    <t>3000 mm</t>
  </si>
  <si>
    <t>0,55 mm</t>
  </si>
  <si>
    <t>8</t>
  </si>
  <si>
    <t>Látka SCREEN IN. SCR-3005-02</t>
  </si>
  <si>
    <t>SCR-3005-02</t>
  </si>
  <si>
    <t>Látka SCREEN IN. SCR-3005-03</t>
  </si>
  <si>
    <t>SCR-3005-03</t>
  </si>
  <si>
    <t>S3</t>
  </si>
  <si>
    <t>Látka SCREEN IN. SCR-3005-05</t>
  </si>
  <si>
    <t>SCR-3005-05</t>
  </si>
  <si>
    <t>Látka SCREEN IN. SCR-3005-06</t>
  </si>
  <si>
    <t>SCR-3005-06</t>
  </si>
  <si>
    <t>Látka SCREEN IN. SCR-3005-08</t>
  </si>
  <si>
    <t>SCR-3005-08</t>
  </si>
  <si>
    <t>Látka SCREEN IN. Nature SN3 0319</t>
  </si>
  <si>
    <t>NT 0319</t>
  </si>
  <si>
    <t>100% skelné vlákno</t>
  </si>
  <si>
    <t>A2, M0-M1</t>
  </si>
  <si>
    <t>2400 mm</t>
  </si>
  <si>
    <t>0,20 mm</t>
  </si>
  <si>
    <t>Látka SCREEN IN. Nature SN3 0348</t>
  </si>
  <si>
    <t>NT 0348</t>
  </si>
  <si>
    <t>Látka SCREEN IN. Nature SN3 0349</t>
  </si>
  <si>
    <t>NT 0349</t>
  </si>
  <si>
    <t>Látka SCREEN IN. Nature SN3 0441</t>
  </si>
  <si>
    <t>NT 0441</t>
  </si>
  <si>
    <t>Látka SCREEN IN. Nature SN3 B119</t>
  </si>
  <si>
    <t>NT B119</t>
  </si>
  <si>
    <t>Látka SCREEN EX. ZIP Satiné Metal 0101</t>
  </si>
  <si>
    <t>STNMZ 0101</t>
  </si>
  <si>
    <t>2800 mm</t>
  </si>
  <si>
    <t>Látka SCREEN EX. ZIP Satiné Metal 0202</t>
  </si>
  <si>
    <t>STNMZ 0202</t>
  </si>
  <si>
    <t>Látka SCREEN EX. ZIP Satiné Metal 0707</t>
  </si>
  <si>
    <t>STNMZ 0707</t>
  </si>
  <si>
    <t>Látka SCREEN EX. ZIP Satiné Metal 2020</t>
  </si>
  <si>
    <t>STNMZ 2020</t>
  </si>
  <si>
    <t>Látka SCREEN EX. ZIP Soltis 92 2044</t>
  </si>
  <si>
    <t>SLTZ 2044</t>
  </si>
  <si>
    <t>PVC, polyester</t>
  </si>
  <si>
    <t>B1, BS, M1</t>
  </si>
  <si>
    <t>2670 mm</t>
  </si>
  <si>
    <t>0,45 mm</t>
  </si>
  <si>
    <t>7-8</t>
  </si>
  <si>
    <t>Látka SCREEN EX. ZIP Soltis 92 2047</t>
  </si>
  <si>
    <t>SLTZ 2047</t>
  </si>
  <si>
    <t>1770 mm</t>
  </si>
  <si>
    <t>Látka SCREEN EX. ZIP Soltis 92 2051</t>
  </si>
  <si>
    <t>SLTZ 2051</t>
  </si>
  <si>
    <t>Látka SCREEN EX. ZIP Soltis 92 2135</t>
  </si>
  <si>
    <t>SLTZ 2135</t>
  </si>
  <si>
    <t>Látka SCREEN EX. ZIP Soltis 92 2167</t>
  </si>
  <si>
    <t>SLTZ 2167</t>
  </si>
  <si>
    <t>Látka SCREEN EX. ZIP Soltis 92 2175</t>
  </si>
  <si>
    <t>SLTZ 2175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</si>
  <si>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</si>
  <si>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</si>
  <si>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</si>
  <si>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</si>
  <si>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</si>
  <si>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</si>
  <si>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</si>
  <si>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</si>
  <si>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</si>
  <si>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</si>
  <si>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</si>
  <si>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</si>
  <si>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</si>
  <si>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</si>
  <si>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</si>
  <si>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</si>
  <si>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</si>
  <si>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</si>
  <si>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</si>
  <si>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Date of delivery: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</si>
  <si>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</si>
  <si>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</si>
  <si>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</si>
  <si>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</si>
  <si>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</si>
  <si>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</si>
  <si>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</si>
  <si>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</si>
  <si>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</si>
  <si>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</si>
  <si>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</si>
  <si>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</si>
  <si>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</si>
  <si>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</si>
  <si>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</si>
  <si>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</si>
  <si>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</si>
  <si>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</si>
  <si>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</si>
  <si>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</si>
  <si>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</si>
  <si>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</si>
  <si>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</si>
  <si>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</si>
  <si>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</si>
  <si>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</si>
  <si>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</si>
  <si>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</si>
  <si>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</si>
  <si>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</si>
  <si>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</si>
  <si>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</si>
  <si>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</si>
  <si>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</si>
  <si>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</si>
  <si>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</si>
  <si>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</si>
  <si>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</si>
  <si>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</si>
  <si>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</si>
  <si>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</si>
  <si>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</si>
  <si>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</si>
  <si>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</si>
  <si>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</si>
  <si>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</si>
  <si>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</si>
  <si>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</si>
  <si>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</si>
  <si>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</si>
  <si>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</si>
  <si>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</si>
  <si>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</si>
  <si>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</si>
  <si>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</si>
  <si>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</si>
  <si>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</si>
  <si>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</si>
  <si>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</si>
  <si>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</si>
  <si>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</si>
  <si>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</si>
  <si>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</si>
  <si>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</si>
  <si>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</si>
  <si>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</si>
  <si>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</si>
  <si>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</si>
  <si>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</si>
  <si>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</si>
  <si>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</si>
  <si>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</si>
  <si>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</si>
  <si>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</si>
  <si>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</si>
  <si>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</si>
  <si>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</si>
  <si>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</si>
  <si>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</si>
  <si>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</si>
  <si>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</si>
  <si>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</si>
  <si>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</si>
  <si>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</si>
  <si>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</si>
  <si>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</si>
  <si>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</si>
  <si>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</si>
  <si>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</si>
  <si>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</si>
  <si>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</si>
  <si>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</si>
  <si>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</si>
  <si>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</si>
  <si>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</si>
  <si>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</si>
  <si>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</si>
  <si>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</si>
  <si>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</si>
  <si>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</si>
  <si>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</si>
  <si>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</si>
  <si>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</si>
  <si>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</si>
  <si>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</si>
  <si>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</si>
  <si>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</si>
  <si>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</si>
  <si>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</si>
  <si>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</si>
  <si>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</si>
  <si>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</si>
  <si>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</si>
  <si>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</si>
  <si>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</si>
  <si>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</si>
  <si>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</si>
  <si>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</si>
  <si>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</si>
  <si>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</si>
  <si>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</si>
  <si>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</si>
  <si>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</si>
  <si>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</si>
  <si>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</si>
  <si>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</si>
  <si>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</si>
  <si>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</si>
  <si>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</si>
  <si>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</si>
  <si>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</si>
  <si>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</si>
  <si>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</si>
  <si>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</si>
  <si>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</si>
  <si>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</si>
  <si>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</si>
  <si>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</si>
  <si>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</si>
  <si>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</si>
  <si>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</si>
  <si>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</si>
  <si>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</si>
  <si>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</si>
  <si>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</si>
  <si>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</si>
  <si>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</si>
  <si>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</si>
  <si>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</si>
  <si>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</si>
  <si>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</si>
  <si>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</si>
  <si>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</si>
  <si>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</si>
  <si>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</si>
  <si>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</si>
  <si>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</si>
  <si>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</si>
  <si>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</si>
  <si>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</si>
  <si>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</si>
  <si>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</si>
  <si>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</si>
  <si>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</si>
  <si>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</si>
  <si>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</si>
  <si>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</si>
  <si>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</si>
  <si>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</si>
  <si>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</si>
  <si>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</si>
  <si>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</si>
  <si>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</si>
  <si>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</si>
  <si>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</si>
  <si>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</si>
  <si>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</si>
  <si>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</si>
  <si>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</si>
  <si>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</si>
  <si>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</si>
  <si>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</si>
  <si>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</si>
  <si>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</si>
  <si>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</si>
  <si>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</si>
  <si>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</si>
  <si>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</si>
  <si>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</si>
  <si>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</si>
  <si>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</si>
  <si>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</si>
  <si>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</si>
  <si>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</si>
  <si>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</si>
  <si>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</si>
  <si>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</si>
  <si>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</si>
  <si>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</si>
  <si>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</si>
  <si>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</si>
  <si>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</si>
  <si>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</si>
  <si>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</si>
  <si>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</si>
  <si>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</si>
  <si>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</si>
  <si>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</si>
  <si>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</si>
  <si>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</si>
  <si>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</si>
  <si>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</si>
  <si>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</si>
  <si>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</si>
  <si>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</si>
  <si>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</si>
  <si>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</si>
  <si>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</si>
  <si>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</si>
  <si>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</si>
  <si>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</si>
  <si>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</si>
  <si>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</si>
  <si>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</si>
  <si>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</si>
  <si>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</si>
  <si>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</si>
  <si>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</si>
  <si>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</si>
  <si>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</si>
  <si>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</si>
  <si>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</si>
  <si>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</si>
  <si>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</si>
  <si>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</si>
  <si>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</si>
  <si>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</si>
  <si>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</si>
  <si>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</si>
  <si>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</si>
  <si>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</si>
  <si>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</si>
  <si>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</si>
  <si>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</si>
  <si>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</si>
  <si>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</si>
  <si>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</si>
  <si>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</si>
  <si>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</si>
  <si>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</si>
  <si>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</si>
  <si>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</si>
  <si>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</si>
  <si>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</si>
  <si>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</si>
  <si>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</si>
  <si>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</si>
  <si>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</si>
  <si>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</si>
  <si>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</si>
  <si>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</si>
  <si>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</si>
  <si>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</si>
  <si>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</si>
  <si>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</si>
  <si>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</si>
  <si>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</si>
  <si>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</si>
  <si>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</si>
  <si>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</si>
  <si>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</si>
  <si>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</si>
  <si>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</si>
  <si>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</si>
  <si>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</si>
  <si>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</si>
  <si>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</si>
  <si>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</si>
  <si>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</si>
  <si>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</si>
  <si>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</si>
  <si>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</si>
  <si>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</si>
  <si>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</si>
  <si>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</si>
  <si>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8) Minimale Bedienungslänge bei Innenrollos in der Ausführung Tag/Nacht  gleicht der eigene Rolloshöhe.</t>
  </si>
  <si>
    <t>cz</t>
  </si>
  <si>
    <t>white</t>
  </si>
  <si>
    <t>Balení</t>
  </si>
  <si>
    <t>16) zvolte způsob balení</t>
  </si>
  <si>
    <t>14) zvolte způsob balení</t>
  </si>
  <si>
    <t>12) zvolte způsob balení</t>
  </si>
  <si>
    <t>Baleni</t>
  </si>
  <si>
    <t>Bal</t>
  </si>
  <si>
    <t>oo</t>
  </si>
  <si>
    <t>osobní odběr</t>
  </si>
  <si>
    <t>ss</t>
  </si>
  <si>
    <t>sběrná služba</t>
  </si>
  <si>
    <t>tu</t>
  </si>
  <si>
    <t>rozvor Isotra</t>
  </si>
  <si>
    <t>po</t>
  </si>
  <si>
    <t>Česká pošta</t>
  </si>
  <si>
    <t>ex</t>
  </si>
  <si>
    <t>export s výztuhou</t>
  </si>
  <si>
    <t>D/N látka ZAKYNTHOS 0800</t>
  </si>
  <si>
    <t>D/N látka ZAKYNTHOS 0900</t>
  </si>
  <si>
    <t>D/N látka ZAKYNTHOS 1100</t>
  </si>
  <si>
    <t>D/N látka ZAKYNTHOS 1200</t>
  </si>
  <si>
    <t>D/N látka ZAKYNTHOS 1400</t>
  </si>
  <si>
    <t>D/N látka ZAKYNTHOS 1500</t>
  </si>
  <si>
    <t>D/N látka ZAKYNTHOS 1700</t>
  </si>
  <si>
    <t>DRF ZAK 0800</t>
  </si>
  <si>
    <t>DRF ZAK 0900</t>
  </si>
  <si>
    <t>DRF ZAK 1100</t>
  </si>
  <si>
    <t>DRF ZAK 1200</t>
  </si>
  <si>
    <t>DRF ZAK 1400</t>
  </si>
  <si>
    <t>DRF ZAK 1500</t>
  </si>
  <si>
    <t>DRF ZAK 1700</t>
  </si>
  <si>
    <t>D/N látka PARGA 0100</t>
  </si>
  <si>
    <t>D/N látka PARGA 0200</t>
  </si>
  <si>
    <t>D/N látka PARGA 0300</t>
  </si>
  <si>
    <t>D/N látka RHODOS 0100</t>
  </si>
  <si>
    <t>D/N látka RHODOS 0300</t>
  </si>
  <si>
    <t>D/N látka RHODOS 0400</t>
  </si>
  <si>
    <t>D/N látka RHODOS 0500</t>
  </si>
  <si>
    <t>DRF PAR 0100</t>
  </si>
  <si>
    <t>DRF PAR 0200</t>
  </si>
  <si>
    <t>DRF PAR 0300</t>
  </si>
  <si>
    <t>DRF RHO 0100</t>
  </si>
  <si>
    <t>DRF RHO 0300</t>
  </si>
  <si>
    <t>DRF RHO 0400</t>
  </si>
  <si>
    <t>DRF RHO 0500</t>
  </si>
  <si>
    <r>
      <rPr>
        <sz val="8"/>
        <color theme="1"/>
        <rFont val="Calibri"/>
        <family val="2"/>
        <charset val="238"/>
      </rPr>
      <t>&lt;</t>
    </r>
    <r>
      <rPr>
        <sz val="6.4"/>
        <color theme="1"/>
        <rFont val="Arial"/>
        <family val="2"/>
        <charset val="238"/>
      </rPr>
      <t>2%</t>
    </r>
  </si>
  <si>
    <t>D/N látka CORFU 1200</t>
  </si>
  <si>
    <t>DRF CORFU 1200</t>
  </si>
  <si>
    <t>2450-2750</t>
  </si>
  <si>
    <t>DRF CYPR 0510</t>
  </si>
  <si>
    <t>DRF CYPR 0530</t>
  </si>
  <si>
    <t>DRF CYPR 0560</t>
  </si>
  <si>
    <t>D/N látka CYPRUS 0510</t>
  </si>
  <si>
    <t>D/N látka CYPRUS 0530</t>
  </si>
  <si>
    <t>D/N látka CYPRUS 0560</t>
  </si>
  <si>
    <t>ALO-RL07</t>
  </si>
  <si>
    <t>ALO-RL54</t>
  </si>
  <si>
    <t>ALO-RL57</t>
  </si>
  <si>
    <t>BLOCK 1</t>
  </si>
  <si>
    <t>BLOCK 5</t>
  </si>
  <si>
    <t>BLUM 1</t>
  </si>
  <si>
    <t>BLUM 5</t>
  </si>
  <si>
    <t>BOT1 0120</t>
  </si>
  <si>
    <t>BOT1 3300</t>
  </si>
  <si>
    <t>CARPR 1</t>
  </si>
  <si>
    <t>CARPR 13</t>
  </si>
  <si>
    <t>CARPR 14</t>
  </si>
  <si>
    <t>CARPR 17</t>
  </si>
  <si>
    <t>CARPR 2</t>
  </si>
  <si>
    <t>CARPR 3</t>
  </si>
  <si>
    <t>CLO-RL01</t>
  </si>
  <si>
    <t>CLO-RL10</t>
  </si>
  <si>
    <t>CLO-RL11</t>
  </si>
  <si>
    <t>CLO-RL12</t>
  </si>
  <si>
    <t>CLO-RL16</t>
  </si>
  <si>
    <t>COMO BO 5200</t>
  </si>
  <si>
    <t>COMO BO 5500</t>
  </si>
  <si>
    <t>COMO BO 5600</t>
  </si>
  <si>
    <t>COMO BO 5700</t>
  </si>
  <si>
    <t>ESVE 0100</t>
  </si>
  <si>
    <t>ESVE 0200</t>
  </si>
  <si>
    <t>ESVE 0400</t>
  </si>
  <si>
    <t>ESVE 3200</t>
  </si>
  <si>
    <t>ESVE 3400</t>
  </si>
  <si>
    <t>FLO JBO</t>
  </si>
  <si>
    <t>FLO JZA</t>
  </si>
  <si>
    <t>FLO JZC</t>
  </si>
  <si>
    <t>FLO JZK</t>
  </si>
  <si>
    <t>FLO JZO</t>
  </si>
  <si>
    <t>FLO JZX</t>
  </si>
  <si>
    <t>MET 10542</t>
  </si>
  <si>
    <t>MET 7297</t>
  </si>
  <si>
    <t>MET 7850</t>
  </si>
  <si>
    <t>MEX BO 5105</t>
  </si>
  <si>
    <t>MEX BO 5106</t>
  </si>
  <si>
    <t>MEX BO 5107</t>
  </si>
  <si>
    <t>MON 1</t>
  </si>
  <si>
    <t>MON 1 BO</t>
  </si>
  <si>
    <t>MON 2</t>
  </si>
  <si>
    <t>MON 2 BO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</si>
  <si>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</si>
  <si>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</si>
  <si>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</si>
  <si>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</si>
  <si>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</si>
  <si>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</si>
  <si>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</si>
  <si>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</si>
  <si>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</si>
  <si>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</si>
  <si>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OPERA 10191</t>
  </si>
  <si>
    <t>OPERA 10194</t>
  </si>
  <si>
    <t>OPERA 10231</t>
  </si>
  <si>
    <t>OPERA 10274</t>
  </si>
  <si>
    <t>OPERA 10294</t>
  </si>
  <si>
    <t>OPERA 10296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</si>
  <si>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</si>
  <si>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</si>
  <si>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</si>
  <si>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</si>
  <si>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</si>
  <si>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</si>
  <si>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</si>
  <si>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SPIR 1083</t>
  </si>
  <si>
    <t>SPIR 2345</t>
  </si>
  <si>
    <t>SPIR 2346</t>
  </si>
  <si>
    <t>SPIR 2347</t>
  </si>
  <si>
    <t>SPIR 2348</t>
  </si>
  <si>
    <t>SPIR 9161</t>
  </si>
  <si>
    <t>TECF 7/10325</t>
  </si>
  <si>
    <t>TECF 7/10414</t>
  </si>
  <si>
    <t>TECF 7/6079</t>
  </si>
  <si>
    <t>TREN 101</t>
  </si>
  <si>
    <t>TREN 10263</t>
  </si>
  <si>
    <t>TREN 10376</t>
  </si>
  <si>
    <t>TREN 10390</t>
  </si>
  <si>
    <t>TREN 10391</t>
  </si>
  <si>
    <t>TWIL 1081</t>
  </si>
  <si>
    <t>TWIL 2342</t>
  </si>
  <si>
    <t>TWIL 5139</t>
  </si>
  <si>
    <t>TWIL 9084</t>
  </si>
  <si>
    <t>VERGF2 111</t>
  </si>
  <si>
    <t>VERGF2 112</t>
  </si>
  <si>
    <t>VERGF2 116</t>
  </si>
  <si>
    <t>VERGF2 119</t>
  </si>
  <si>
    <t>VERGF2 121</t>
  </si>
  <si>
    <t>WAI BO 90</t>
  </si>
  <si>
    <t>WAI BO 91</t>
  </si>
  <si>
    <t>látka Twilight</t>
  </si>
  <si>
    <t>látka Veroglim</t>
  </si>
  <si>
    <t>látka Waikiki</t>
  </si>
  <si>
    <t>látka Trentino</t>
  </si>
  <si>
    <t>látka Tecno</t>
  </si>
  <si>
    <t>látka Spirit</t>
  </si>
  <si>
    <t>látka Opera</t>
  </si>
  <si>
    <t>látka Onda</t>
  </si>
  <si>
    <t>látka Luxury</t>
  </si>
  <si>
    <t>látka Kids</t>
  </si>
  <si>
    <t>látka Mexico Blackout</t>
  </si>
  <si>
    <t>látka Metallic</t>
  </si>
  <si>
    <t>látka Floral</t>
  </si>
  <si>
    <t>látka Floral Blackout</t>
  </si>
  <si>
    <t>látka Cloud</t>
  </si>
  <si>
    <t>látka Carina Print</t>
  </si>
  <si>
    <t>látka Botanic</t>
  </si>
  <si>
    <t>látka Skandinavia</t>
  </si>
  <si>
    <t>látka ALO</t>
  </si>
  <si>
    <t>látka Esvedra</t>
  </si>
  <si>
    <t>látka Como Blackout</t>
  </si>
  <si>
    <t>B1/M1</t>
  </si>
  <si>
    <t>B1 / NFPA 701</t>
  </si>
  <si>
    <t>0,64 mm</t>
  </si>
  <si>
    <t>2000 mm</t>
  </si>
  <si>
    <t>0,34 mm</t>
  </si>
  <si>
    <t>0,40 mm</t>
  </si>
  <si>
    <t>2900 mm</t>
  </si>
  <si>
    <t>0,39 mm</t>
  </si>
  <si>
    <t>0,56 mm</t>
  </si>
  <si>
    <t>127/2900</t>
  </si>
  <si>
    <t>0,33 mm</t>
  </si>
  <si>
    <t>2500 mm</t>
  </si>
  <si>
    <t>2300 mm</t>
  </si>
  <si>
    <t>0,25 mm</t>
  </si>
  <si>
    <t>0,38 mm</t>
  </si>
  <si>
    <t>0,50 mm</t>
  </si>
  <si>
    <t>0,36mm</t>
  </si>
  <si>
    <t>0,36 mm</t>
  </si>
  <si>
    <t>látka New York Blackout</t>
  </si>
  <si>
    <t>2350 mm</t>
  </si>
  <si>
    <t>0,60 mm</t>
  </si>
  <si>
    <t>2380 mm</t>
  </si>
  <si>
    <t>0,29 mm</t>
  </si>
  <si>
    <t>0,30 mm</t>
  </si>
  <si>
    <t>0,22 mm</t>
  </si>
  <si>
    <t>8) minimální délka ovládání rolet v provedení Den/Noc rovná se výška rolet + 230mm.</t>
  </si>
  <si>
    <t>RALRR</t>
  </si>
  <si>
    <t>když(J18="RR14/1";RALRR;RALRollite)</t>
  </si>
  <si>
    <t>RALRR14</t>
  </si>
  <si>
    <t>když(K18="RR14/1";RALRR14;RALUNA)</t>
  </si>
  <si>
    <t>UPP BO 80</t>
  </si>
  <si>
    <t>UPP BO 82</t>
  </si>
  <si>
    <t xml:space="preserve">látka Uppsala </t>
  </si>
  <si>
    <t>Al vodící lišta RR14</t>
  </si>
  <si>
    <t>KDYŽ(J18="RR14/1";RALRR;RALRollite)</t>
  </si>
  <si>
    <t>látka Close</t>
  </si>
  <si>
    <t>CLOSE 001</t>
  </si>
  <si>
    <t>25% fiber-glass</t>
  </si>
  <si>
    <t>D.M.26.06.1984 třída 1 (class 1)</t>
  </si>
  <si>
    <t>127/1830</t>
  </si>
  <si>
    <t>CLOSE 003</t>
  </si>
  <si>
    <t>CLOSE 005</t>
  </si>
  <si>
    <t>ANT 1021</t>
  </si>
  <si>
    <t>ANT 2071</t>
  </si>
  <si>
    <t>ANT 2072</t>
  </si>
  <si>
    <t>ANT 2349</t>
  </si>
  <si>
    <t>ANT 4125</t>
  </si>
  <si>
    <t xml:space="preserve">ANT 5049 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</si>
  <si>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</si>
  <si>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</si>
  <si>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</si>
  <si>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</si>
  <si>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</si>
  <si>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</si>
  <si>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</si>
  <si>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</si>
  <si>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látka Antares 1021</t>
  </si>
  <si>
    <t>látka Antares 2071</t>
  </si>
  <si>
    <t>látka Antares 2072</t>
  </si>
  <si>
    <t>látka Antares 2349</t>
  </si>
  <si>
    <t>látka Antares 4125</t>
  </si>
  <si>
    <t>látka Antares 5049</t>
  </si>
  <si>
    <t>látka Antares 9037</t>
  </si>
  <si>
    <t>látka Antares 9162</t>
  </si>
  <si>
    <t>látka Antares Blackout 1000</t>
  </si>
  <si>
    <t>látka Antares Blackout 2272</t>
  </si>
  <si>
    <t>látka Antares Blackout 4125</t>
  </si>
  <si>
    <t>látka Antares Blackout 5053</t>
  </si>
  <si>
    <t>látka Antares Blackout 9037</t>
  </si>
  <si>
    <t>látka Antares Blackout 9162</t>
  </si>
  <si>
    <t>01.12.2025.</t>
  </si>
  <si>
    <t>látka MARRAKECH 7050</t>
  </si>
  <si>
    <t>MAR 7050</t>
  </si>
  <si>
    <t>fabric Uppsala</t>
  </si>
  <si>
    <t>89/127/2300</t>
  </si>
  <si>
    <t>0,3mm</t>
  </si>
  <si>
    <t>0,5mm</t>
  </si>
  <si>
    <r>
      <rPr>
        <sz val="10"/>
        <rFont val="Calibri"/>
        <family val="2"/>
        <charset val="238"/>
      </rPr>
      <t>≤</t>
    </r>
    <r>
      <rPr>
        <sz val="10"/>
        <rFont val="Arial"/>
        <family val="2"/>
        <charset val="238"/>
      </rPr>
      <t>1%</t>
    </r>
  </si>
  <si>
    <r>
      <rPr>
        <sz val="10"/>
        <rFont val="Calibri"/>
        <family val="2"/>
        <charset val="238"/>
      </rPr>
      <t>≥</t>
    </r>
    <r>
      <rPr>
        <sz val="10"/>
        <rFont val="Arial"/>
        <family val="2"/>
        <charset val="238"/>
      </rPr>
      <t>6-7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</si>
</sst>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[Red]\(#,##0\)"/>
    <numFmt numFmtId="165" formatCode="0.0%"/>
    <numFmt numFmtId="166" formatCode="0.000"/>
    <numFmt numFmtId="167" formatCode="0.0000"/>
  </numFmts>
  <fonts count="52">
    <font>
      <sz val="10"/>
      <name val="MS Sans Serif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u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sz val="8"/>
      <color indexed="62"/>
      <name val="Arial"/>
      <family val="2"/>
      <charset val="238"/>
    </font>
    <font>
      <sz val="8"/>
      <color indexed="57"/>
      <name val="Arial"/>
      <family val="2"/>
      <charset val="238"/>
    </font>
    <font>
      <sz val="8"/>
      <color indexed="63"/>
      <name val="Calibri"/>
      <family val="2"/>
      <charset val="238"/>
    </font>
    <font>
      <sz val="8"/>
      <color indexed="63"/>
      <name val="Arial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33339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6.4"/>
      <color theme="1"/>
      <name val="Arial"/>
      <family val="2"/>
      <charset val="238"/>
    </font>
    <font>
      <sz val="10"/>
      <color theme="1"/>
      <name val="Calibir)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1" fillId="0" borderId="0"/>
    <xf numFmtId="0" fontId="24" fillId="0" borderId="0"/>
    <xf numFmtId="0" fontId="3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31">
    <xf numFmtId="0" fontId="0" fillId="0" borderId="0" xfId="0"/>
    <xf numFmtId="0" fontId="4" fillId="2" borderId="0" xfId="0" applyFont="1" applyFill="1"/>
    <xf numFmtId="0" fontId="2" fillId="2" borderId="0" xfId="14" applyFont="1" applyFill="1" applyAlignment="1" applyProtection="1">
      <alignment vertical="center"/>
      <protection locked="0"/>
    </xf>
    <xf numFmtId="0" fontId="3" fillId="2" borderId="0" xfId="13" applyFont="1" applyFill="1" applyAlignment="1" applyProtection="1">
      <alignment vertical="center"/>
      <protection locked="0"/>
    </xf>
    <xf numFmtId="0" fontId="5" fillId="2" borderId="1" xfId="13" applyFont="1" applyFill="1" applyBorder="1" applyAlignment="1" applyProtection="1">
      <alignment vertical="center"/>
      <protection locked="0"/>
    </xf>
    <xf numFmtId="0" fontId="4" fillId="2" borderId="1" xfId="13" applyFont="1" applyFill="1" applyBorder="1" applyAlignment="1" applyProtection="1">
      <alignment vertical="center"/>
      <protection locked="0"/>
    </xf>
    <xf numFmtId="0" fontId="3" fillId="2" borderId="0" xfId="13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15" applyFont="1" applyAlignment="1">
      <alignment horizontal="left" vertical="center"/>
    </xf>
    <xf numFmtId="0" fontId="7" fillId="0" borderId="0" xfId="15" applyFont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0" xfId="15" applyFont="1" applyAlignment="1">
      <alignment vertical="center"/>
    </xf>
    <xf numFmtId="0" fontId="4" fillId="2" borderId="2" xfId="15" applyFont="1" applyFill="1" applyBorder="1" applyAlignment="1">
      <alignment horizontal="center" vertical="center"/>
    </xf>
    <xf numFmtId="0" fontId="4" fillId="2" borderId="0" xfId="15" applyFont="1" applyFill="1" applyAlignment="1">
      <alignment vertical="center"/>
    </xf>
    <xf numFmtId="0" fontId="4" fillId="2" borderId="3" xfId="15" applyFont="1" applyFill="1" applyBorder="1" applyAlignment="1">
      <alignment horizontal="center" vertical="center"/>
    </xf>
    <xf numFmtId="49" fontId="4" fillId="2" borderId="3" xfId="15" applyNumberFormat="1" applyFont="1" applyFill="1" applyBorder="1" applyAlignment="1">
      <alignment horizontal="center" vertical="center"/>
    </xf>
    <xf numFmtId="0" fontId="4" fillId="2" borderId="0" xfId="15" applyFont="1" applyFill="1" applyAlignment="1">
      <alignment horizontal="left" vertical="center"/>
    </xf>
    <xf numFmtId="2" fontId="4" fillId="2" borderId="3" xfId="15" applyNumberFormat="1" applyFont="1" applyFill="1" applyBorder="1" applyAlignment="1">
      <alignment horizontal="center" vertical="center"/>
    </xf>
    <xf numFmtId="49" fontId="4" fillId="2" borderId="2" xfId="15" applyNumberFormat="1" applyFont="1" applyFill="1" applyBorder="1" applyAlignment="1">
      <alignment horizontal="center" vertical="center"/>
    </xf>
    <xf numFmtId="2" fontId="4" fillId="2" borderId="2" xfId="15" applyNumberFormat="1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horizontal="center" vertical="center" wrapText="1"/>
    </xf>
    <xf numFmtId="49" fontId="4" fillId="2" borderId="3" xfId="15" applyNumberFormat="1" applyFont="1" applyFill="1" applyBorder="1" applyAlignment="1">
      <alignment horizontal="left" vertical="center"/>
    </xf>
    <xf numFmtId="0" fontId="20" fillId="2" borderId="0" xfId="0" applyFont="1" applyFill="1"/>
    <xf numFmtId="0" fontId="4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165" fontId="4" fillId="2" borderId="3" xfId="15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7" fillId="3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7" fillId="2" borderId="0" xfId="0" applyFont="1" applyFill="1"/>
    <xf numFmtId="0" fontId="7" fillId="3" borderId="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 wrapText="1" shrinkToFit="1"/>
    </xf>
    <xf numFmtId="0" fontId="7" fillId="3" borderId="5" xfId="0" applyFont="1" applyFill="1" applyBorder="1"/>
    <xf numFmtId="49" fontId="4" fillId="2" borderId="2" xfId="15" applyNumberFormat="1" applyFont="1" applyFill="1" applyBorder="1" applyAlignment="1">
      <alignment horizontal="left" vertical="center"/>
    </xf>
    <xf numFmtId="0" fontId="4" fillId="2" borderId="2" xfId="15" applyFont="1" applyFill="1" applyBorder="1" applyAlignment="1">
      <alignment horizontal="center" vertical="center" wrapText="1"/>
    </xf>
    <xf numFmtId="165" fontId="4" fillId="2" borderId="2" xfId="15" applyNumberFormat="1" applyFont="1" applyFill="1" applyBorder="1" applyAlignment="1">
      <alignment horizontal="center" vertical="center"/>
    </xf>
    <xf numFmtId="0" fontId="4" fillId="2" borderId="2" xfId="12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7" fillId="3" borderId="3" xfId="15" applyFont="1" applyFill="1" applyBorder="1" applyAlignment="1">
      <alignment horizontal="left" vertical="center"/>
    </xf>
    <xf numFmtId="49" fontId="7" fillId="3" borderId="3" xfId="15" applyNumberFormat="1" applyFont="1" applyFill="1" applyBorder="1" applyAlignment="1">
      <alignment horizontal="left" vertical="center"/>
    </xf>
    <xf numFmtId="165" fontId="7" fillId="3" borderId="3" xfId="15" applyNumberFormat="1" applyFont="1" applyFill="1" applyBorder="1" applyAlignment="1">
      <alignment horizontal="center" vertical="center"/>
    </xf>
    <xf numFmtId="0" fontId="11" fillId="2" borderId="0" xfId="15" applyFont="1" applyFill="1" applyAlignment="1">
      <alignment horizontal="left" vertical="center"/>
    </xf>
    <xf numFmtId="0" fontId="4" fillId="2" borderId="0" xfId="15" applyFont="1" applyFill="1" applyAlignment="1">
      <alignment horizontal="center" vertical="center"/>
    </xf>
    <xf numFmtId="0" fontId="7" fillId="2" borderId="0" xfId="15" applyFont="1" applyFill="1" applyAlignment="1">
      <alignment horizontal="left" vertical="center"/>
    </xf>
    <xf numFmtId="0" fontId="7" fillId="2" borderId="0" xfId="5" applyFont="1" applyFill="1" applyAlignment="1" applyProtection="1">
      <alignment horizontal="left" vertical="center"/>
    </xf>
    <xf numFmtId="49" fontId="35" fillId="0" borderId="0" xfId="0" applyNumberFormat="1" applyFont="1" applyAlignment="1">
      <alignment horizontal="left"/>
    </xf>
    <xf numFmtId="0" fontId="36" fillId="0" borderId="0" xfId="0" applyFont="1"/>
    <xf numFmtId="49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5" fillId="0" borderId="0" xfId="0" applyFont="1"/>
    <xf numFmtId="0" fontId="36" fillId="2" borderId="0" xfId="0" applyFont="1" applyFill="1"/>
    <xf numFmtId="0" fontId="36" fillId="2" borderId="0" xfId="0" applyFont="1" applyFill="1" applyAlignment="1">
      <alignment horizontal="left"/>
    </xf>
    <xf numFmtId="0" fontId="38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0" xfId="0" applyFont="1" applyFill="1" applyAlignment="1">
      <alignment vertical="center"/>
    </xf>
    <xf numFmtId="0" fontId="39" fillId="3" borderId="3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left"/>
    </xf>
    <xf numFmtId="0" fontId="36" fillId="2" borderId="3" xfId="0" applyFont="1" applyFill="1" applyBorder="1" applyAlignment="1">
      <alignment horizontal="center"/>
    </xf>
    <xf numFmtId="0" fontId="36" fillId="0" borderId="0" xfId="0" applyFont="1" applyAlignment="1">
      <alignment horizontal="right"/>
    </xf>
    <xf numFmtId="49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center"/>
    </xf>
    <xf numFmtId="0" fontId="39" fillId="3" borderId="3" xfId="0" applyFont="1" applyFill="1" applyBorder="1" applyAlignment="1">
      <alignment horizontal="center" vertical="center"/>
    </xf>
    <xf numFmtId="0" fontId="35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0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3" borderId="5" xfId="15" applyFont="1" applyFill="1" applyBorder="1" applyAlignment="1">
      <alignment horizontal="left" vertical="center"/>
    </xf>
    <xf numFmtId="49" fontId="7" fillId="3" borderId="5" xfId="15" applyNumberFormat="1" applyFont="1" applyFill="1" applyBorder="1" applyAlignment="1">
      <alignment horizontal="left" vertical="center"/>
    </xf>
    <xf numFmtId="0" fontId="7" fillId="3" borderId="5" xfId="15" applyFont="1" applyFill="1" applyBorder="1" applyAlignment="1">
      <alignment horizontal="center" vertical="center" wrapText="1"/>
    </xf>
    <xf numFmtId="1" fontId="4" fillId="8" borderId="2" xfId="15" applyNumberFormat="1" applyFont="1" applyFill="1" applyBorder="1" applyAlignment="1">
      <alignment horizontal="center" vertical="center"/>
    </xf>
    <xf numFmtId="165" fontId="4" fillId="2" borderId="9" xfId="15" applyNumberFormat="1" applyFont="1" applyFill="1" applyBorder="1" applyAlignment="1">
      <alignment horizontal="center" vertical="center"/>
    </xf>
    <xf numFmtId="1" fontId="4" fillId="8" borderId="3" xfId="15" applyNumberFormat="1" applyFont="1" applyFill="1" applyBorder="1" applyAlignment="1">
      <alignment horizontal="center" vertical="center"/>
    </xf>
    <xf numFmtId="165" fontId="4" fillId="2" borderId="10" xfId="15" applyNumberFormat="1" applyFont="1" applyFill="1" applyBorder="1" applyAlignment="1">
      <alignment horizontal="center" vertical="center"/>
    </xf>
    <xf numFmtId="1" fontId="4" fillId="8" borderId="4" xfId="15" applyNumberFormat="1" applyFont="1" applyFill="1" applyBorder="1" applyAlignment="1">
      <alignment horizontal="center" vertical="center"/>
    </xf>
    <xf numFmtId="0" fontId="4" fillId="8" borderId="3" xfId="15" applyFont="1" applyFill="1" applyBorder="1" applyAlignment="1">
      <alignment horizontal="center" vertical="center"/>
    </xf>
    <xf numFmtId="0" fontId="4" fillId="8" borderId="4" xfId="15" applyFont="1" applyFill="1" applyBorder="1" applyAlignment="1">
      <alignment horizontal="center" vertical="center"/>
    </xf>
    <xf numFmtId="0" fontId="4" fillId="8" borderId="2" xfId="15" applyFont="1" applyFill="1" applyBorder="1" applyAlignment="1">
      <alignment horizontal="center" vertical="center"/>
    </xf>
    <xf numFmtId="9" fontId="4" fillId="8" borderId="2" xfId="16" applyFont="1" applyFill="1" applyBorder="1" applyAlignment="1">
      <alignment horizontal="center" vertical="center"/>
    </xf>
    <xf numFmtId="9" fontId="4" fillId="8" borderId="9" xfId="16" applyFont="1" applyFill="1" applyBorder="1" applyAlignment="1">
      <alignment horizontal="center" vertical="center"/>
    </xf>
    <xf numFmtId="9" fontId="4" fillId="8" borderId="3" xfId="16" applyFont="1" applyFill="1" applyBorder="1" applyAlignment="1">
      <alignment horizontal="center" vertical="center"/>
    </xf>
    <xf numFmtId="9" fontId="4" fillId="8" borderId="10" xfId="16" applyFont="1" applyFill="1" applyBorder="1" applyAlignment="1">
      <alignment horizontal="center" vertical="center"/>
    </xf>
    <xf numFmtId="9" fontId="4" fillId="8" borderId="4" xfId="16" applyFont="1" applyFill="1" applyBorder="1" applyAlignment="1">
      <alignment horizontal="center" vertical="center"/>
    </xf>
    <xf numFmtId="9" fontId="4" fillId="8" borderId="11" xfId="16" applyFont="1" applyFill="1" applyBorder="1" applyAlignment="1">
      <alignment horizontal="center" vertical="center"/>
    </xf>
    <xf numFmtId="1" fontId="4" fillId="8" borderId="0" xfId="15" applyNumberFormat="1" applyFont="1" applyFill="1" applyAlignment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  <protection hidden="1"/>
    </xf>
    <xf numFmtId="0" fontId="5" fillId="9" borderId="5" xfId="0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Alignment="1">
      <alignment vertical="center"/>
    </xf>
    <xf numFmtId="0" fontId="41" fillId="2" borderId="0" xfId="15" applyFont="1" applyFill="1" applyAlignment="1">
      <alignment horizontal="center" vertical="center"/>
    </xf>
    <xf numFmtId="0" fontId="26" fillId="2" borderId="0" xfId="15" applyFont="1" applyFill="1" applyAlignment="1">
      <alignment horizontal="center" vertical="center"/>
    </xf>
    <xf numFmtId="1" fontId="26" fillId="8" borderId="0" xfId="15" applyNumberFormat="1" applyFont="1" applyFill="1" applyAlignment="1">
      <alignment horizontal="center" vertical="center"/>
    </xf>
    <xf numFmtId="0" fontId="42" fillId="2" borderId="0" xfId="5" applyFont="1" applyFill="1" applyAlignment="1" applyProtection="1">
      <alignment horizontal="center" vertical="center"/>
    </xf>
    <xf numFmtId="1" fontId="19" fillId="8" borderId="0" xfId="15" applyNumberFormat="1" applyFont="1" applyFill="1" applyAlignment="1">
      <alignment horizontal="center" vertical="center"/>
    </xf>
    <xf numFmtId="0" fontId="27" fillId="3" borderId="4" xfId="15" applyFont="1" applyFill="1" applyBorder="1" applyAlignment="1">
      <alignment horizontal="center" vertical="center"/>
    </xf>
    <xf numFmtId="165" fontId="7" fillId="3" borderId="5" xfId="15" applyNumberFormat="1" applyFont="1" applyFill="1" applyBorder="1" applyAlignment="1">
      <alignment horizontal="center" vertical="center"/>
    </xf>
    <xf numFmtId="1" fontId="26" fillId="8" borderId="2" xfId="15" applyNumberFormat="1" applyFont="1" applyFill="1" applyBorder="1" applyAlignment="1">
      <alignment horizontal="center" vertical="center"/>
    </xf>
    <xf numFmtId="1" fontId="26" fillId="8" borderId="3" xfId="15" applyNumberFormat="1" applyFont="1" applyFill="1" applyBorder="1" applyAlignment="1">
      <alignment horizontal="center" vertical="center"/>
    </xf>
    <xf numFmtId="0" fontId="43" fillId="2" borderId="6" xfId="15" applyFont="1" applyFill="1" applyBorder="1" applyAlignment="1">
      <alignment horizontal="left" vertical="center"/>
    </xf>
    <xf numFmtId="49" fontId="43" fillId="2" borderId="2" xfId="15" applyNumberFormat="1" applyFont="1" applyFill="1" applyBorder="1" applyAlignment="1">
      <alignment horizontal="left" vertical="center"/>
    </xf>
    <xf numFmtId="49" fontId="43" fillId="2" borderId="2" xfId="15" applyNumberFormat="1" applyFont="1" applyFill="1" applyBorder="1" applyAlignment="1">
      <alignment horizontal="center" vertical="center"/>
    </xf>
    <xf numFmtId="0" fontId="43" fillId="2" borderId="2" xfId="12" applyFont="1" applyFill="1" applyBorder="1" applyAlignment="1">
      <alignment horizontal="center" vertical="center" wrapText="1"/>
    </xf>
    <xf numFmtId="0" fontId="43" fillId="2" borderId="2" xfId="15" applyFont="1" applyFill="1" applyBorder="1" applyAlignment="1">
      <alignment horizontal="center" vertical="center"/>
    </xf>
    <xf numFmtId="1" fontId="43" fillId="8" borderId="2" xfId="15" applyNumberFormat="1" applyFont="1" applyFill="1" applyBorder="1" applyAlignment="1">
      <alignment horizontal="center" vertical="center"/>
    </xf>
    <xf numFmtId="0" fontId="43" fillId="2" borderId="2" xfId="15" applyFont="1" applyFill="1" applyBorder="1" applyAlignment="1">
      <alignment horizontal="center" vertical="center" wrapText="1"/>
    </xf>
    <xf numFmtId="2" fontId="43" fillId="2" borderId="2" xfId="15" applyNumberFormat="1" applyFont="1" applyFill="1" applyBorder="1" applyAlignment="1">
      <alignment horizontal="center" vertical="center"/>
    </xf>
    <xf numFmtId="165" fontId="43" fillId="2" borderId="2" xfId="15" applyNumberFormat="1" applyFont="1" applyFill="1" applyBorder="1" applyAlignment="1">
      <alignment horizontal="center" vertical="center"/>
    </xf>
    <xf numFmtId="165" fontId="43" fillId="2" borderId="9" xfId="15" applyNumberFormat="1" applyFont="1" applyFill="1" applyBorder="1" applyAlignment="1">
      <alignment horizontal="center" vertical="center"/>
    </xf>
    <xf numFmtId="0" fontId="43" fillId="2" borderId="7" xfId="15" applyFont="1" applyFill="1" applyBorder="1" applyAlignment="1">
      <alignment horizontal="left" vertical="center"/>
    </xf>
    <xf numFmtId="49" fontId="43" fillId="2" borderId="3" xfId="15" applyNumberFormat="1" applyFont="1" applyFill="1" applyBorder="1" applyAlignment="1">
      <alignment horizontal="left" vertical="center"/>
    </xf>
    <xf numFmtId="49" fontId="43" fillId="2" borderId="3" xfId="15" applyNumberFormat="1" applyFont="1" applyFill="1" applyBorder="1" applyAlignment="1">
      <alignment horizontal="center" vertical="center"/>
    </xf>
    <xf numFmtId="0" fontId="43" fillId="2" borderId="3" xfId="12" applyFont="1" applyFill="1" applyBorder="1" applyAlignment="1">
      <alignment horizontal="center" vertical="center" wrapText="1"/>
    </xf>
    <xf numFmtId="0" fontId="43" fillId="2" borderId="3" xfId="15" applyFont="1" applyFill="1" applyBorder="1" applyAlignment="1">
      <alignment horizontal="center" vertical="center"/>
    </xf>
    <xf numFmtId="1" fontId="43" fillId="8" borderId="3" xfId="15" applyNumberFormat="1" applyFont="1" applyFill="1" applyBorder="1" applyAlignment="1">
      <alignment horizontal="center" vertical="center"/>
    </xf>
    <xf numFmtId="0" fontId="43" fillId="2" borderId="3" xfId="15" applyFont="1" applyFill="1" applyBorder="1" applyAlignment="1">
      <alignment horizontal="center" vertical="center" wrapText="1"/>
    </xf>
    <xf numFmtId="2" fontId="43" fillId="2" borderId="3" xfId="15" applyNumberFormat="1" applyFont="1" applyFill="1" applyBorder="1" applyAlignment="1">
      <alignment horizontal="center" vertical="center"/>
    </xf>
    <xf numFmtId="0" fontId="43" fillId="2" borderId="15" xfId="15" applyFont="1" applyFill="1" applyBorder="1" applyAlignment="1">
      <alignment horizontal="center" vertical="center"/>
    </xf>
    <xf numFmtId="165" fontId="43" fillId="2" borderId="3" xfId="15" applyNumberFormat="1" applyFont="1" applyFill="1" applyBorder="1" applyAlignment="1">
      <alignment horizontal="center" vertical="center"/>
    </xf>
    <xf numFmtId="165" fontId="43" fillId="2" borderId="10" xfId="15" applyNumberFormat="1" applyFont="1" applyFill="1" applyBorder="1" applyAlignment="1">
      <alignment horizontal="center" vertical="center"/>
    </xf>
    <xf numFmtId="0" fontId="43" fillId="2" borderId="16" xfId="15" applyFont="1" applyFill="1" applyBorder="1" applyAlignment="1">
      <alignment horizontal="left" vertical="center"/>
    </xf>
    <xf numFmtId="49" fontId="43" fillId="2" borderId="4" xfId="15" applyNumberFormat="1" applyFont="1" applyFill="1" applyBorder="1" applyAlignment="1">
      <alignment horizontal="left" vertical="center"/>
    </xf>
    <xf numFmtId="49" fontId="43" fillId="2" borderId="4" xfId="15" applyNumberFormat="1" applyFont="1" applyFill="1" applyBorder="1" applyAlignment="1">
      <alignment horizontal="center" vertical="center"/>
    </xf>
    <xf numFmtId="0" fontId="43" fillId="2" borderId="4" xfId="12" applyFont="1" applyFill="1" applyBorder="1" applyAlignment="1">
      <alignment horizontal="center" vertical="center" wrapText="1"/>
    </xf>
    <xf numFmtId="0" fontId="43" fillId="2" borderId="4" xfId="15" applyFont="1" applyFill="1" applyBorder="1" applyAlignment="1">
      <alignment horizontal="center" vertical="center"/>
    </xf>
    <xf numFmtId="1" fontId="43" fillId="8" borderId="4" xfId="15" applyNumberFormat="1" applyFont="1" applyFill="1" applyBorder="1" applyAlignment="1">
      <alignment horizontal="center" vertical="center"/>
    </xf>
    <xf numFmtId="0" fontId="43" fillId="2" borderId="4" xfId="15" applyFont="1" applyFill="1" applyBorder="1" applyAlignment="1">
      <alignment horizontal="center" vertical="center" wrapText="1"/>
    </xf>
    <xf numFmtId="2" fontId="43" fillId="2" borderId="4" xfId="15" applyNumberFormat="1" applyFont="1" applyFill="1" applyBorder="1" applyAlignment="1">
      <alignment horizontal="center" vertical="center"/>
    </xf>
    <xf numFmtId="165" fontId="43" fillId="2" borderId="4" xfId="15" applyNumberFormat="1" applyFont="1" applyFill="1" applyBorder="1" applyAlignment="1">
      <alignment horizontal="center" vertical="center"/>
    </xf>
    <xf numFmtId="165" fontId="43" fillId="2" borderId="11" xfId="15" applyNumberFormat="1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vertical="center"/>
    </xf>
    <xf numFmtId="0" fontId="43" fillId="2" borderId="2" xfId="0" applyFont="1" applyFill="1" applyBorder="1" applyAlignment="1">
      <alignment horizontal="center" vertical="center"/>
    </xf>
    <xf numFmtId="1" fontId="43" fillId="8" borderId="2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2" fontId="43" fillId="2" borderId="2" xfId="0" applyNumberFormat="1" applyFont="1" applyFill="1" applyBorder="1" applyAlignment="1">
      <alignment horizontal="center" vertical="center"/>
    </xf>
    <xf numFmtId="49" fontId="43" fillId="2" borderId="2" xfId="0" applyNumberFormat="1" applyFont="1" applyFill="1" applyBorder="1" applyAlignment="1">
      <alignment horizontal="center" vertical="center"/>
    </xf>
    <xf numFmtId="9" fontId="43" fillId="2" borderId="2" xfId="15" applyNumberFormat="1" applyFont="1" applyFill="1" applyBorder="1" applyAlignment="1">
      <alignment horizontal="center" vertical="center"/>
    </xf>
    <xf numFmtId="9" fontId="43" fillId="2" borderId="9" xfId="15" applyNumberFormat="1" applyFont="1" applyFill="1" applyBorder="1" applyAlignment="1">
      <alignment horizontal="center" vertical="center"/>
    </xf>
    <xf numFmtId="0" fontId="28" fillId="2" borderId="0" xfId="15" applyFont="1" applyFill="1" applyAlignment="1">
      <alignment vertical="center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2" fontId="43" fillId="2" borderId="3" xfId="0" applyNumberFormat="1" applyFont="1" applyFill="1" applyBorder="1" applyAlignment="1">
      <alignment horizontal="center" vertical="center"/>
    </xf>
    <xf numFmtId="49" fontId="43" fillId="2" borderId="3" xfId="0" applyNumberFormat="1" applyFont="1" applyFill="1" applyBorder="1" applyAlignment="1">
      <alignment horizontal="center" vertical="center"/>
    </xf>
    <xf numFmtId="9" fontId="43" fillId="2" borderId="3" xfId="15" applyNumberFormat="1" applyFont="1" applyFill="1" applyBorder="1" applyAlignment="1">
      <alignment horizontal="center" vertical="center"/>
    </xf>
    <xf numFmtId="9" fontId="43" fillId="2" borderId="10" xfId="15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vertical="center"/>
    </xf>
    <xf numFmtId="0" fontId="43" fillId="2" borderId="4" xfId="0" applyFont="1" applyFill="1" applyBorder="1" applyAlignment="1">
      <alignment horizontal="center" vertical="center"/>
    </xf>
    <xf numFmtId="1" fontId="43" fillId="8" borderId="4" xfId="0" applyNumberFormat="1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2" fontId="43" fillId="2" borderId="4" xfId="0" applyNumberFormat="1" applyFont="1" applyFill="1" applyBorder="1" applyAlignment="1">
      <alignment horizontal="center" vertical="center"/>
    </xf>
    <xf numFmtId="49" fontId="43" fillId="2" borderId="4" xfId="0" applyNumberFormat="1" applyFont="1" applyFill="1" applyBorder="1" applyAlignment="1">
      <alignment horizontal="center" vertical="center"/>
    </xf>
    <xf numFmtId="9" fontId="43" fillId="2" borderId="4" xfId="15" applyNumberFormat="1" applyFont="1" applyFill="1" applyBorder="1" applyAlignment="1">
      <alignment horizontal="center" vertical="center"/>
    </xf>
    <xf numFmtId="9" fontId="43" fillId="2" borderId="11" xfId="15" applyNumberFormat="1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vertical="center"/>
    </xf>
    <xf numFmtId="0" fontId="43" fillId="8" borderId="3" xfId="0" applyFont="1" applyFill="1" applyBorder="1" applyAlignment="1">
      <alignment horizontal="center" vertical="center"/>
    </xf>
    <xf numFmtId="2" fontId="43" fillId="8" borderId="3" xfId="0" applyNumberFormat="1" applyFont="1" applyFill="1" applyBorder="1" applyAlignment="1">
      <alignment horizontal="center" vertical="center"/>
    </xf>
    <xf numFmtId="49" fontId="43" fillId="8" borderId="3" xfId="0" applyNumberFormat="1" applyFont="1" applyFill="1" applyBorder="1" applyAlignment="1">
      <alignment horizontal="center" vertical="center"/>
    </xf>
    <xf numFmtId="0" fontId="29" fillId="2" borderId="0" xfId="15" applyFont="1" applyFill="1" applyAlignment="1">
      <alignment vertical="center"/>
    </xf>
    <xf numFmtId="0" fontId="43" fillId="8" borderId="4" xfId="0" applyFont="1" applyFill="1" applyBorder="1" applyAlignment="1">
      <alignment vertical="center"/>
    </xf>
    <xf numFmtId="0" fontId="43" fillId="8" borderId="4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left" vertical="center"/>
    </xf>
    <xf numFmtId="0" fontId="43" fillId="2" borderId="7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horizontal="left" vertical="center"/>
    </xf>
    <xf numFmtId="0" fontId="43" fillId="8" borderId="4" xfId="0" applyFont="1" applyFill="1" applyBorder="1" applyAlignment="1">
      <alignment horizontal="left" vertical="center"/>
    </xf>
    <xf numFmtId="2" fontId="43" fillId="8" borderId="4" xfId="0" applyNumberFormat="1" applyFont="1" applyFill="1" applyBorder="1" applyAlignment="1">
      <alignment horizontal="center" vertical="center"/>
    </xf>
    <xf numFmtId="49" fontId="43" fillId="8" borderId="4" xfId="0" applyNumberFormat="1" applyFont="1" applyFill="1" applyBorder="1" applyAlignment="1">
      <alignment horizontal="center" vertical="center"/>
    </xf>
    <xf numFmtId="0" fontId="29" fillId="8" borderId="0" xfId="15" applyFont="1" applyFill="1" applyAlignment="1">
      <alignment vertical="center"/>
    </xf>
    <xf numFmtId="0" fontId="43" fillId="2" borderId="16" xfId="0" applyFont="1" applyFill="1" applyBorder="1" applyAlignment="1">
      <alignment horizontal="left" vertical="center"/>
    </xf>
    <xf numFmtId="0" fontId="43" fillId="2" borderId="4" xfId="0" applyFont="1" applyFill="1" applyBorder="1" applyAlignment="1">
      <alignment horizontal="left" vertical="center"/>
    </xf>
    <xf numFmtId="0" fontId="43" fillId="2" borderId="15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49" fontId="43" fillId="2" borderId="15" xfId="0" applyNumberFormat="1" applyFont="1" applyFill="1" applyBorder="1" applyAlignment="1">
      <alignment horizontal="center" vertical="center"/>
    </xf>
    <xf numFmtId="9" fontId="43" fillId="2" borderId="15" xfId="15" applyNumberFormat="1" applyFont="1" applyFill="1" applyBorder="1" applyAlignment="1">
      <alignment horizontal="center" vertical="center"/>
    </xf>
    <xf numFmtId="9" fontId="43" fillId="2" borderId="18" xfId="15" applyNumberFormat="1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1" fontId="43" fillId="8" borderId="5" xfId="0" applyNumberFormat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49" fontId="43" fillId="2" borderId="5" xfId="0" applyNumberFormat="1" applyFont="1" applyFill="1" applyBorder="1" applyAlignment="1">
      <alignment horizontal="center" vertical="center"/>
    </xf>
    <xf numFmtId="2" fontId="43" fillId="2" borderId="5" xfId="0" applyNumberFormat="1" applyFont="1" applyFill="1" applyBorder="1" applyAlignment="1">
      <alignment horizontal="center" vertical="center"/>
    </xf>
    <xf numFmtId="9" fontId="43" fillId="2" borderId="5" xfId="15" applyNumberFormat="1" applyFont="1" applyFill="1" applyBorder="1" applyAlignment="1">
      <alignment horizontal="center" vertical="center"/>
    </xf>
    <xf numFmtId="9" fontId="43" fillId="2" borderId="19" xfId="15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43" fillId="2" borderId="2" xfId="15" applyFont="1" applyFill="1" applyBorder="1" applyAlignment="1">
      <alignment horizontal="left" vertical="center"/>
    </xf>
    <xf numFmtId="0" fontId="43" fillId="2" borderId="2" xfId="15" applyFont="1" applyFill="1" applyBorder="1" applyAlignment="1" applyProtection="1">
      <alignment horizontal="center" vertical="center"/>
      <protection locked="0"/>
    </xf>
    <xf numFmtId="0" fontId="43" fillId="2" borderId="3" xfId="15" applyFont="1" applyFill="1" applyBorder="1" applyAlignment="1">
      <alignment horizontal="left" vertical="center"/>
    </xf>
    <xf numFmtId="0" fontId="43" fillId="2" borderId="3" xfId="15" applyFont="1" applyFill="1" applyBorder="1" applyAlignment="1" applyProtection="1">
      <alignment horizontal="center" vertical="center"/>
      <protection locked="0"/>
    </xf>
    <xf numFmtId="0" fontId="43" fillId="2" borderId="4" xfId="15" applyFont="1" applyFill="1" applyBorder="1" applyAlignment="1">
      <alignment horizontal="left" vertical="center"/>
    </xf>
    <xf numFmtId="0" fontId="43" fillId="2" borderId="4" xfId="15" applyFont="1" applyFill="1" applyBorder="1" applyAlignment="1" applyProtection="1">
      <alignment horizontal="center" vertical="center"/>
      <protection locked="0"/>
    </xf>
    <xf numFmtId="2" fontId="43" fillId="2" borderId="15" xfId="15" applyNumberFormat="1" applyFont="1" applyFill="1" applyBorder="1" applyAlignment="1">
      <alignment horizontal="center" vertical="center"/>
    </xf>
    <xf numFmtId="49" fontId="43" fillId="2" borderId="15" xfId="15" applyNumberFormat="1" applyFont="1" applyFill="1" applyBorder="1" applyAlignment="1">
      <alignment horizontal="center" vertical="center"/>
    </xf>
    <xf numFmtId="0" fontId="43" fillId="8" borderId="2" xfId="15" applyFont="1" applyFill="1" applyBorder="1" applyAlignment="1">
      <alignment horizontal="center" vertical="center"/>
    </xf>
    <xf numFmtId="0" fontId="43" fillId="8" borderId="3" xfId="15" applyFont="1" applyFill="1" applyBorder="1" applyAlignment="1">
      <alignment horizontal="center" vertical="center"/>
    </xf>
    <xf numFmtId="0" fontId="43" fillId="8" borderId="4" xfId="15" applyFont="1" applyFill="1" applyBorder="1" applyAlignment="1">
      <alignment horizontal="center" vertical="center"/>
    </xf>
    <xf numFmtId="49" fontId="43" fillId="2" borderId="9" xfId="0" applyNumberFormat="1" applyFont="1" applyFill="1" applyBorder="1" applyAlignment="1">
      <alignment horizontal="center" vertical="center"/>
    </xf>
    <xf numFmtId="49" fontId="43" fillId="2" borderId="10" xfId="0" applyNumberFormat="1" applyFont="1" applyFill="1" applyBorder="1" applyAlignment="1">
      <alignment horizontal="center" vertical="center"/>
    </xf>
    <xf numFmtId="49" fontId="43" fillId="2" borderId="11" xfId="0" applyNumberFormat="1" applyFont="1" applyFill="1" applyBorder="1" applyAlignment="1">
      <alignment horizontal="center" vertical="center"/>
    </xf>
    <xf numFmtId="0" fontId="43" fillId="2" borderId="15" xfId="15" applyFont="1" applyFill="1" applyBorder="1" applyAlignment="1" applyProtection="1">
      <alignment horizontal="center" vertical="center"/>
      <protection locked="0"/>
    </xf>
    <xf numFmtId="0" fontId="43" fillId="2" borderId="20" xfId="15" applyFont="1" applyFill="1" applyBorder="1" applyAlignment="1">
      <alignment horizontal="left" vertical="center"/>
    </xf>
    <xf numFmtId="0" fontId="43" fillId="2" borderId="15" xfId="15" applyFont="1" applyFill="1" applyBorder="1" applyAlignment="1">
      <alignment horizontal="left" vertical="center"/>
    </xf>
    <xf numFmtId="1" fontId="43" fillId="8" borderId="15" xfId="15" applyNumberFormat="1" applyFont="1" applyFill="1" applyBorder="1" applyAlignment="1">
      <alignment horizontal="center" vertical="center"/>
    </xf>
    <xf numFmtId="2" fontId="43" fillId="2" borderId="21" xfId="15" applyNumberFormat="1" applyFont="1" applyFill="1" applyBorder="1" applyAlignment="1">
      <alignment horizontal="center" vertical="center"/>
    </xf>
    <xf numFmtId="2" fontId="43" fillId="2" borderId="22" xfId="15" applyNumberFormat="1" applyFont="1" applyFill="1" applyBorder="1" applyAlignment="1">
      <alignment horizontal="center" vertical="center"/>
    </xf>
    <xf numFmtId="166" fontId="43" fillId="2" borderId="2" xfId="15" applyNumberFormat="1" applyFont="1" applyFill="1" applyBorder="1" applyAlignment="1">
      <alignment horizontal="center" vertical="center"/>
    </xf>
    <xf numFmtId="0" fontId="44" fillId="2" borderId="2" xfId="15" applyFont="1" applyFill="1" applyBorder="1" applyAlignment="1">
      <alignment horizontal="center" vertical="center"/>
    </xf>
    <xf numFmtId="166" fontId="43" fillId="8" borderId="2" xfId="15" applyNumberFormat="1" applyFont="1" applyFill="1" applyBorder="1" applyAlignment="1">
      <alignment horizontal="center" vertical="center"/>
    </xf>
    <xf numFmtId="166" fontId="43" fillId="2" borderId="3" xfId="15" applyNumberFormat="1" applyFont="1" applyFill="1" applyBorder="1" applyAlignment="1">
      <alignment horizontal="center" vertical="center"/>
    </xf>
    <xf numFmtId="0" fontId="43" fillId="2" borderId="8" xfId="15" applyFont="1" applyFill="1" applyBorder="1" applyAlignment="1">
      <alignment horizontal="left" vertical="center"/>
    </xf>
    <xf numFmtId="0" fontId="43" fillId="2" borderId="5" xfId="15" applyFont="1" applyFill="1" applyBorder="1" applyAlignment="1">
      <alignment horizontal="left" vertical="center"/>
    </xf>
    <xf numFmtId="0" fontId="43" fillId="2" borderId="5" xfId="15" applyFont="1" applyFill="1" applyBorder="1" applyAlignment="1">
      <alignment horizontal="center" vertical="center"/>
    </xf>
    <xf numFmtId="0" fontId="43" fillId="8" borderId="5" xfId="15" applyFont="1" applyFill="1" applyBorder="1" applyAlignment="1">
      <alignment horizontal="center" vertical="center"/>
    </xf>
    <xf numFmtId="2" fontId="43" fillId="2" borderId="5" xfId="15" applyNumberFormat="1" applyFont="1" applyFill="1" applyBorder="1" applyAlignment="1">
      <alignment horizontal="center" vertical="center"/>
    </xf>
    <xf numFmtId="49" fontId="43" fillId="2" borderId="5" xfId="15" applyNumberFormat="1" applyFont="1" applyFill="1" applyBorder="1" applyAlignment="1">
      <alignment horizontal="center" vertical="center"/>
    </xf>
    <xf numFmtId="9" fontId="43" fillId="2" borderId="2" xfId="16" applyFont="1" applyFill="1" applyBorder="1" applyAlignment="1">
      <alignment horizontal="center" vertical="center"/>
    </xf>
    <xf numFmtId="9" fontId="43" fillId="2" borderId="9" xfId="16" applyFont="1" applyFill="1" applyBorder="1" applyAlignment="1">
      <alignment horizontal="center" vertical="center"/>
    </xf>
    <xf numFmtId="9" fontId="43" fillId="2" borderId="3" xfId="16" applyFont="1" applyFill="1" applyBorder="1" applyAlignment="1">
      <alignment horizontal="center" vertical="center"/>
    </xf>
    <xf numFmtId="9" fontId="43" fillId="2" borderId="10" xfId="16" applyFont="1" applyFill="1" applyBorder="1" applyAlignment="1">
      <alignment horizontal="center" vertical="center"/>
    </xf>
    <xf numFmtId="0" fontId="43" fillId="8" borderId="15" xfId="15" applyFont="1" applyFill="1" applyBorder="1" applyAlignment="1">
      <alignment horizontal="center" vertical="center"/>
    </xf>
    <xf numFmtId="9" fontId="43" fillId="2" borderId="15" xfId="16" applyFont="1" applyFill="1" applyBorder="1" applyAlignment="1">
      <alignment horizontal="center" vertical="center"/>
    </xf>
    <xf numFmtId="9" fontId="43" fillId="2" borderId="18" xfId="16" applyFont="1" applyFill="1" applyBorder="1" applyAlignment="1">
      <alignment horizontal="center" vertical="center"/>
    </xf>
    <xf numFmtId="166" fontId="43" fillId="2" borderId="4" xfId="15" applyNumberFormat="1" applyFont="1" applyFill="1" applyBorder="1" applyAlignment="1">
      <alignment horizontal="center" vertical="center"/>
    </xf>
    <xf numFmtId="9" fontId="43" fillId="2" borderId="4" xfId="16" applyFont="1" applyFill="1" applyBorder="1" applyAlignment="1">
      <alignment horizontal="center" vertical="center"/>
    </xf>
    <xf numFmtId="9" fontId="43" fillId="2" borderId="11" xfId="16" applyFont="1" applyFill="1" applyBorder="1" applyAlignment="1">
      <alignment horizontal="center" vertical="center"/>
    </xf>
    <xf numFmtId="2" fontId="43" fillId="2" borderId="23" xfId="15" applyNumberFormat="1" applyFont="1" applyFill="1" applyBorder="1" applyAlignment="1">
      <alignment horizontal="center" vertical="center"/>
    </xf>
    <xf numFmtId="9" fontId="43" fillId="2" borderId="12" xfId="16" applyFont="1" applyFill="1" applyBorder="1" applyAlignment="1">
      <alignment horizontal="center" vertical="center"/>
    </xf>
    <xf numFmtId="9" fontId="43" fillId="2" borderId="13" xfId="16" applyFont="1" applyFill="1" applyBorder="1" applyAlignment="1">
      <alignment horizontal="center" vertical="center"/>
    </xf>
    <xf numFmtId="9" fontId="43" fillId="2" borderId="24" xfId="16" applyFont="1" applyFill="1" applyBorder="1" applyAlignment="1">
      <alignment horizontal="center" vertical="center"/>
    </xf>
    <xf numFmtId="1" fontId="43" fillId="8" borderId="5" xfId="15" applyNumberFormat="1" applyFont="1" applyFill="1" applyBorder="1" applyAlignment="1">
      <alignment horizontal="center" vertical="center"/>
    </xf>
    <xf numFmtId="9" fontId="43" fillId="8" borderId="5" xfId="16" applyFont="1" applyFill="1" applyBorder="1" applyAlignment="1">
      <alignment horizontal="center" vertical="center"/>
    </xf>
    <xf numFmtId="9" fontId="43" fillId="8" borderId="14" xfId="16" applyFont="1" applyFill="1" applyBorder="1" applyAlignment="1">
      <alignment horizontal="center" vertical="center"/>
    </xf>
    <xf numFmtId="9" fontId="43" fillId="8" borderId="19" xfId="16" applyFont="1" applyFill="1" applyBorder="1" applyAlignment="1">
      <alignment horizontal="center" vertical="center"/>
    </xf>
    <xf numFmtId="0" fontId="26" fillId="2" borderId="0" xfId="15" applyFont="1" applyFill="1" applyAlignment="1">
      <alignment vertical="center"/>
    </xf>
    <xf numFmtId="0" fontId="43" fillId="2" borderId="20" xfId="0" applyFont="1" applyFill="1" applyBorder="1" applyAlignment="1">
      <alignment horizontal="left" vertical="center"/>
    </xf>
    <xf numFmtId="0" fontId="43" fillId="2" borderId="15" xfId="0" applyFont="1" applyFill="1" applyBorder="1" applyAlignment="1">
      <alignment horizontal="left" vertical="center"/>
    </xf>
    <xf numFmtId="1" fontId="43" fillId="8" borderId="15" xfId="0" applyNumberFormat="1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49" fontId="43" fillId="2" borderId="17" xfId="0" applyNumberFormat="1" applyFont="1" applyFill="1" applyBorder="1" applyAlignment="1">
      <alignment horizontal="center" vertical="center"/>
    </xf>
    <xf numFmtId="9" fontId="43" fillId="2" borderId="17" xfId="15" applyNumberFormat="1" applyFont="1" applyFill="1" applyBorder="1" applyAlignment="1">
      <alignment horizontal="center" vertical="center"/>
    </xf>
    <xf numFmtId="9" fontId="43" fillId="2" borderId="25" xfId="15" applyNumberFormat="1" applyFont="1" applyFill="1" applyBorder="1" applyAlignment="1">
      <alignment horizontal="center" vertical="center"/>
    </xf>
    <xf numFmtId="0" fontId="43" fillId="8" borderId="6" xfId="0" applyFont="1" applyFill="1" applyBorder="1"/>
    <xf numFmtId="0" fontId="43" fillId="8" borderId="2" xfId="0" applyFont="1" applyFill="1" applyBorder="1"/>
    <xf numFmtId="0" fontId="43" fillId="8" borderId="2" xfId="0" applyFont="1" applyFill="1" applyBorder="1" applyAlignment="1">
      <alignment horizontal="center"/>
    </xf>
    <xf numFmtId="0" fontId="43" fillId="8" borderId="2" xfId="15" applyFont="1" applyFill="1" applyBorder="1" applyAlignment="1" applyProtection="1">
      <alignment horizontal="center" vertical="center"/>
      <protection locked="0"/>
    </xf>
    <xf numFmtId="2" fontId="43" fillId="8" borderId="2" xfId="15" applyNumberFormat="1" applyFont="1" applyFill="1" applyBorder="1" applyAlignment="1">
      <alignment horizontal="center" vertical="center"/>
    </xf>
    <xf numFmtId="49" fontId="43" fillId="8" borderId="2" xfId="15" applyNumberFormat="1" applyFont="1" applyFill="1" applyBorder="1" applyAlignment="1">
      <alignment horizontal="center" vertical="center"/>
    </xf>
    <xf numFmtId="0" fontId="45" fillId="2" borderId="0" xfId="15" applyFont="1" applyFill="1" applyAlignment="1">
      <alignment vertical="center"/>
    </xf>
    <xf numFmtId="0" fontId="43" fillId="8" borderId="7" xfId="0" applyFont="1" applyFill="1" applyBorder="1"/>
    <xf numFmtId="0" fontId="43" fillId="8" borderId="3" xfId="0" applyFont="1" applyFill="1" applyBorder="1"/>
    <xf numFmtId="0" fontId="43" fillId="8" borderId="3" xfId="0" applyFont="1" applyFill="1" applyBorder="1" applyAlignment="1">
      <alignment horizontal="center"/>
    </xf>
    <xf numFmtId="0" fontId="43" fillId="8" borderId="3" xfId="15" applyFont="1" applyFill="1" applyBorder="1" applyAlignment="1" applyProtection="1">
      <alignment horizontal="center" vertical="center"/>
      <protection locked="0"/>
    </xf>
    <xf numFmtId="2" fontId="43" fillId="8" borderId="3" xfId="15" applyNumberFormat="1" applyFont="1" applyFill="1" applyBorder="1" applyAlignment="1">
      <alignment horizontal="center" vertical="center"/>
    </xf>
    <xf numFmtId="49" fontId="43" fillId="8" borderId="3" xfId="15" applyNumberFormat="1" applyFont="1" applyFill="1" applyBorder="1" applyAlignment="1">
      <alignment horizontal="center" vertical="center"/>
    </xf>
    <xf numFmtId="0" fontId="43" fillId="8" borderId="16" xfId="0" applyFont="1" applyFill="1" applyBorder="1"/>
    <xf numFmtId="0" fontId="43" fillId="8" borderId="4" xfId="0" applyFont="1" applyFill="1" applyBorder="1"/>
    <xf numFmtId="0" fontId="43" fillId="8" borderId="4" xfId="0" applyFont="1" applyFill="1" applyBorder="1" applyAlignment="1">
      <alignment horizontal="center"/>
    </xf>
    <xf numFmtId="0" fontId="43" fillId="8" borderId="4" xfId="15" applyFont="1" applyFill="1" applyBorder="1" applyAlignment="1" applyProtection="1">
      <alignment horizontal="center" vertical="center"/>
      <protection locked="0"/>
    </xf>
    <xf numFmtId="2" fontId="43" fillId="8" borderId="4" xfId="15" applyNumberFormat="1" applyFont="1" applyFill="1" applyBorder="1" applyAlignment="1">
      <alignment horizontal="center" vertical="center"/>
    </xf>
    <xf numFmtId="49" fontId="43" fillId="8" borderId="4" xfId="15" applyNumberFormat="1" applyFont="1" applyFill="1" applyBorder="1" applyAlignment="1">
      <alignment horizontal="center" vertical="center"/>
    </xf>
    <xf numFmtId="0" fontId="43" fillId="2" borderId="5" xfId="15" applyFont="1" applyFill="1" applyBorder="1" applyAlignment="1" applyProtection="1">
      <alignment horizontal="center" vertical="center"/>
      <protection locked="0"/>
    </xf>
    <xf numFmtId="0" fontId="4" fillId="2" borderId="6" xfId="6" applyFont="1" applyFill="1" applyBorder="1" applyAlignment="1">
      <alignment vertical="center"/>
    </xf>
    <xf numFmtId="0" fontId="4" fillId="2" borderId="2" xfId="6" applyFont="1" applyFill="1" applyBorder="1" applyAlignment="1">
      <alignment vertical="center"/>
    </xf>
    <xf numFmtId="14" fontId="4" fillId="2" borderId="2" xfId="15" applyNumberFormat="1" applyFont="1" applyFill="1" applyBorder="1" applyAlignment="1">
      <alignment horizontal="center" vertical="center"/>
    </xf>
    <xf numFmtId="0" fontId="4" fillId="2" borderId="2" xfId="6" applyFont="1" applyFill="1" applyBorder="1" applyAlignment="1">
      <alignment horizontal="center" vertical="center"/>
    </xf>
    <xf numFmtId="0" fontId="4" fillId="2" borderId="2" xfId="15" applyFont="1" applyFill="1" applyBorder="1" applyAlignment="1">
      <alignment vertical="center"/>
    </xf>
    <xf numFmtId="0" fontId="4" fillId="2" borderId="7" xfId="6" applyFont="1" applyFill="1" applyBorder="1" applyAlignment="1">
      <alignment vertical="center"/>
    </xf>
    <xf numFmtId="0" fontId="4" fillId="2" borderId="3" xfId="6" applyFont="1" applyFill="1" applyBorder="1" applyAlignment="1">
      <alignment vertical="center"/>
    </xf>
    <xf numFmtId="14" fontId="4" fillId="2" borderId="3" xfId="15" applyNumberFormat="1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3" xfId="15" applyFont="1" applyFill="1" applyBorder="1" applyAlignment="1">
      <alignment vertical="center"/>
    </xf>
    <xf numFmtId="0" fontId="4" fillId="2" borderId="16" xfId="6" applyFont="1" applyFill="1" applyBorder="1" applyAlignment="1">
      <alignment vertical="center"/>
    </xf>
    <xf numFmtId="0" fontId="4" fillId="2" borderId="4" xfId="6" applyFont="1" applyFill="1" applyBorder="1" applyAlignment="1">
      <alignment vertical="center"/>
    </xf>
    <xf numFmtId="0" fontId="4" fillId="2" borderId="4" xfId="6" applyFont="1" applyFill="1" applyBorder="1" applyAlignment="1">
      <alignment horizontal="center" vertical="center"/>
    </xf>
    <xf numFmtId="0" fontId="4" fillId="2" borderId="4" xfId="15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5" fillId="9" borderId="9" xfId="0" applyFont="1" applyFill="1" applyBorder="1" applyAlignment="1" applyProtection="1">
      <alignment horizontal="center" vertical="center" wrapText="1"/>
      <protection hidden="1"/>
    </xf>
    <xf numFmtId="0" fontId="5" fillId="9" borderId="10" xfId="0" applyFont="1" applyFill="1" applyBorder="1" applyAlignment="1" applyProtection="1">
      <alignment horizontal="center" vertical="center" wrapText="1"/>
      <protection hidden="1"/>
    </xf>
    <xf numFmtId="0" fontId="5" fillId="9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 shrinkToFit="1"/>
    </xf>
    <xf numFmtId="0" fontId="32" fillId="0" borderId="1" xfId="11" applyFont="1" applyBorder="1"/>
    <xf numFmtId="0" fontId="1" fillId="0" borderId="1" xfId="11" applyBorder="1"/>
    <xf numFmtId="0" fontId="1" fillId="0" borderId="1" xfId="11" applyBorder="1" applyAlignment="1">
      <alignment horizontal="center"/>
    </xf>
    <xf numFmtId="0" fontId="1" fillId="0" borderId="0" xfId="11"/>
    <xf numFmtId="0" fontId="1" fillId="0" borderId="0" xfId="11" applyAlignment="1">
      <alignment horizont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vertical="center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4" fillId="2" borderId="33" xfId="0" applyFont="1" applyFill="1" applyBorder="1" applyAlignment="1" applyProtection="1">
      <alignment horizontal="center" vertical="center" wrapText="1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0" xfId="14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" fillId="0" borderId="29" xfId="11" applyBorder="1"/>
    <xf numFmtId="0" fontId="2" fillId="2" borderId="3" xfId="0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0" fontId="5" fillId="9" borderId="13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/>
    </xf>
    <xf numFmtId="0" fontId="43" fillId="0" borderId="0" xfId="15" applyFont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7" xfId="15" applyFont="1" applyBorder="1" applyAlignment="1">
      <alignment horizontal="left" vertical="center"/>
    </xf>
    <xf numFmtId="0" fontId="43" fillId="0" borderId="16" xfId="15" applyFont="1" applyBorder="1" applyAlignment="1">
      <alignment horizontal="left" vertical="center"/>
    </xf>
    <xf numFmtId="0" fontId="46" fillId="0" borderId="0" xfId="15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" fillId="0" borderId="7" xfId="15" applyFont="1" applyBorder="1" applyAlignment="1">
      <alignment horizontal="left" vertical="center"/>
    </xf>
    <xf numFmtId="0" fontId="43" fillId="0" borderId="20" xfId="15" applyFont="1" applyBorder="1" applyAlignment="1">
      <alignment horizontal="left" vertical="center"/>
    </xf>
    <xf numFmtId="49" fontId="43" fillId="2" borderId="15" xfId="15" applyNumberFormat="1" applyFont="1" applyFill="1" applyBorder="1" applyAlignment="1">
      <alignment horizontal="left" vertical="center"/>
    </xf>
    <xf numFmtId="0" fontId="43" fillId="2" borderId="15" xfId="15" applyFont="1" applyFill="1" applyBorder="1" applyAlignment="1">
      <alignment horizontal="center" vertical="center" wrapText="1"/>
    </xf>
    <xf numFmtId="165" fontId="43" fillId="2" borderId="15" xfId="15" applyNumberFormat="1" applyFont="1" applyFill="1" applyBorder="1" applyAlignment="1">
      <alignment horizontal="center" vertical="center"/>
    </xf>
    <xf numFmtId="165" fontId="43" fillId="2" borderId="18" xfId="15" applyNumberFormat="1" applyFont="1" applyFill="1" applyBorder="1" applyAlignment="1">
      <alignment horizontal="center" vertical="center"/>
    </xf>
    <xf numFmtId="0" fontId="43" fillId="0" borderId="61" xfId="15" applyFont="1" applyBorder="1" applyAlignment="1">
      <alignment horizontal="left" vertical="center"/>
    </xf>
    <xf numFmtId="49" fontId="43" fillId="2" borderId="62" xfId="15" applyNumberFormat="1" applyFont="1" applyFill="1" applyBorder="1" applyAlignment="1">
      <alignment horizontal="left" vertical="center"/>
    </xf>
    <xf numFmtId="0" fontId="43" fillId="2" borderId="62" xfId="15" applyFont="1" applyFill="1" applyBorder="1" applyAlignment="1">
      <alignment horizontal="center" vertical="center"/>
    </xf>
    <xf numFmtId="49" fontId="46" fillId="2" borderId="0" xfId="15" applyNumberFormat="1" applyFont="1" applyFill="1" applyAlignment="1">
      <alignment horizontal="left" vertical="center"/>
    </xf>
    <xf numFmtId="2" fontId="49" fillId="2" borderId="0" xfId="15" applyNumberFormat="1" applyFont="1" applyFill="1" applyAlignment="1">
      <alignment horizontal="right" vertical="center"/>
    </xf>
    <xf numFmtId="0" fontId="4" fillId="2" borderId="59" xfId="15" applyFont="1" applyFill="1" applyBorder="1" applyAlignment="1">
      <alignment horizontal="center" vertical="center"/>
    </xf>
    <xf numFmtId="1" fontId="26" fillId="8" borderId="59" xfId="15" applyNumberFormat="1" applyFont="1" applyFill="1" applyBorder="1" applyAlignment="1">
      <alignment horizontal="center" vertical="center"/>
    </xf>
    <xf numFmtId="0" fontId="4" fillId="2" borderId="59" xfId="15" applyFont="1" applyFill="1" applyBorder="1" applyAlignment="1">
      <alignment horizontal="center" vertical="center" wrapText="1"/>
    </xf>
    <xf numFmtId="2" fontId="4" fillId="2" borderId="59" xfId="15" applyNumberFormat="1" applyFon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18" applyBorder="1" applyAlignment="1">
      <alignment horizontal="left"/>
    </xf>
    <xf numFmtId="0" fontId="4" fillId="0" borderId="3" xfId="15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8" borderId="5" xfId="15" applyFont="1" applyFill="1" applyBorder="1" applyAlignment="1">
      <alignment horizontal="center" vertical="center"/>
    </xf>
    <xf numFmtId="0" fontId="3" fillId="0" borderId="14" xfId="18" applyBorder="1" applyAlignment="1">
      <alignment horizontal="left"/>
    </xf>
    <xf numFmtId="0" fontId="4" fillId="0" borderId="5" xfId="15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" fillId="0" borderId="6" xfId="18" applyBorder="1" applyAlignment="1">
      <alignment horizontal="left"/>
    </xf>
    <xf numFmtId="0" fontId="3" fillId="0" borderId="12" xfId="18" applyBorder="1" applyAlignment="1">
      <alignment horizontal="left"/>
    </xf>
    <xf numFmtId="0" fontId="4" fillId="0" borderId="2" xfId="15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7" fillId="0" borderId="2" xfId="15" applyFont="1" applyBorder="1" applyAlignment="1">
      <alignment horizontal="center" vertical="center"/>
    </xf>
    <xf numFmtId="0" fontId="4" fillId="0" borderId="9" xfId="15" applyFont="1" applyBorder="1" applyAlignment="1">
      <alignment horizontal="center" vertical="center"/>
    </xf>
    <xf numFmtId="0" fontId="3" fillId="0" borderId="7" xfId="18" applyBorder="1" applyAlignment="1">
      <alignment horizontal="left"/>
    </xf>
    <xf numFmtId="0" fontId="4" fillId="0" borderId="10" xfId="15" applyFont="1" applyBorder="1" applyAlignment="1">
      <alignment horizontal="center" vertical="center"/>
    </xf>
    <xf numFmtId="0" fontId="3" fillId="0" borderId="16" xfId="18" applyBorder="1" applyAlignment="1">
      <alignment horizontal="left"/>
    </xf>
    <xf numFmtId="0" fontId="3" fillId="0" borderId="24" xfId="18" applyBorder="1" applyAlignment="1">
      <alignment horizontal="left"/>
    </xf>
    <xf numFmtId="0" fontId="4" fillId="0" borderId="4" xfId="15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3" fillId="0" borderId="8" xfId="18" applyBorder="1" applyAlignment="1">
      <alignment horizontal="left"/>
    </xf>
    <xf numFmtId="0" fontId="4" fillId="0" borderId="19" xfId="15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30" xfId="18" applyBorder="1" applyAlignment="1">
      <alignment horizontal="left"/>
    </xf>
    <xf numFmtId="0" fontId="3" fillId="0" borderId="33" xfId="18" applyBorder="1" applyAlignment="1">
      <alignment horizontal="left"/>
    </xf>
    <xf numFmtId="0" fontId="4" fillId="0" borderId="32" xfId="15" applyFont="1" applyBorder="1" applyAlignment="1">
      <alignment horizontal="center" vertical="center"/>
    </xf>
    <xf numFmtId="0" fontId="4" fillId="8" borderId="32" xfId="15" applyFont="1" applyFill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43" fillId="2" borderId="32" xfId="15" applyFont="1" applyFill="1" applyBorder="1" applyAlignment="1" applyProtection="1">
      <alignment horizontal="center" vertical="center"/>
      <protection locked="0"/>
    </xf>
    <xf numFmtId="0" fontId="4" fillId="0" borderId="34" xfId="1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3" xfId="18" applyBorder="1" applyAlignment="1">
      <alignment horizontal="left"/>
    </xf>
    <xf numFmtId="0" fontId="36" fillId="0" borderId="0" xfId="18" applyFont="1" applyAlignment="1">
      <alignment horizontal="left"/>
    </xf>
    <xf numFmtId="0" fontId="36" fillId="0" borderId="0" xfId="0" applyFont="1" applyAlignment="1">
      <alignment horizontal="left" vertical="center"/>
    </xf>
    <xf numFmtId="0" fontId="36" fillId="0" borderId="0" xfId="15" applyFont="1" applyAlignment="1">
      <alignment horizontal="right" vertical="center"/>
    </xf>
    <xf numFmtId="0" fontId="5" fillId="9" borderId="3" xfId="0" applyFont="1" applyFill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9" borderId="24" xfId="0" applyFont="1" applyFill="1" applyBorder="1" applyAlignment="1" applyProtection="1">
      <alignment horizontal="center" vertical="center"/>
      <protection hidden="1"/>
    </xf>
    <xf numFmtId="0" fontId="5" fillId="9" borderId="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/>
      <protection hidden="1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5" fillId="9" borderId="7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62" xfId="0" applyFont="1" applyFill="1" applyBorder="1" applyAlignment="1" applyProtection="1">
      <alignment horizontal="center" vertical="center" wrapText="1"/>
      <protection locked="0"/>
    </xf>
    <xf numFmtId="0" fontId="5" fillId="7" borderId="59" xfId="0" applyFont="1" applyFill="1" applyBorder="1" applyAlignment="1" applyProtection="1">
      <alignment horizontal="center" vertical="center" wrapText="1"/>
      <protection locked="0"/>
    </xf>
    <xf numFmtId="0" fontId="5" fillId="9" borderId="59" xfId="0" applyFont="1" applyFill="1" applyBorder="1" applyAlignment="1" applyProtection="1">
      <alignment horizontal="center" vertical="center"/>
      <protection hidden="1"/>
    </xf>
    <xf numFmtId="0" fontId="4" fillId="2" borderId="3" xfId="7" applyFont="1" applyFill="1" applyBorder="1"/>
    <xf numFmtId="0" fontId="4" fillId="0" borderId="3" xfId="0" applyFont="1" applyBorder="1" applyAlignment="1">
      <alignment horizontal="center"/>
    </xf>
    <xf numFmtId="0" fontId="3" fillId="0" borderId="65" xfId="18" applyBorder="1" applyAlignment="1">
      <alignment horizontal="left"/>
    </xf>
    <xf numFmtId="0" fontId="3" fillId="0" borderId="66" xfId="18" applyBorder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4" fillId="0" borderId="59" xfId="15" applyFont="1" applyBorder="1" applyAlignment="1">
      <alignment horizontal="center" vertical="center"/>
    </xf>
    <xf numFmtId="0" fontId="4" fillId="0" borderId="67" xfId="15" applyFont="1" applyBorder="1" applyAlignment="1">
      <alignment horizontal="center" vertical="center"/>
    </xf>
    <xf numFmtId="0" fontId="3" fillId="0" borderId="20" xfId="18" applyBorder="1" applyAlignment="1">
      <alignment horizontal="left"/>
    </xf>
    <xf numFmtId="0" fontId="3" fillId="0" borderId="41" xfId="18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4" fillId="0" borderId="15" xfId="15" applyFont="1" applyBorder="1" applyAlignment="1">
      <alignment horizontal="center" vertical="center"/>
    </xf>
    <xf numFmtId="0" fontId="4" fillId="0" borderId="62" xfId="15" applyFont="1" applyBorder="1" applyAlignment="1">
      <alignment horizontal="center" vertical="center"/>
    </xf>
    <xf numFmtId="0" fontId="50" fillId="0" borderId="62" xfId="0" applyFont="1" applyBorder="1" applyAlignment="1">
      <alignment horizontal="center" vertical="center"/>
    </xf>
    <xf numFmtId="0" fontId="4" fillId="8" borderId="62" xfId="1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8" xfId="15" applyFont="1" applyBorder="1" applyAlignment="1">
      <alignment horizontal="center" vertical="center"/>
    </xf>
    <xf numFmtId="0" fontId="3" fillId="0" borderId="69" xfId="18" applyBorder="1" applyAlignment="1">
      <alignment horizontal="left"/>
    </xf>
    <xf numFmtId="0" fontId="3" fillId="0" borderId="56" xfId="18" applyBorder="1" applyAlignment="1">
      <alignment horizontal="left"/>
    </xf>
    <xf numFmtId="0" fontId="4" fillId="0" borderId="17" xfId="15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8" borderId="17" xfId="15" applyFont="1" applyFill="1" applyBorder="1" applyAlignment="1">
      <alignment horizontal="center" vertical="center"/>
    </xf>
    <xf numFmtId="0" fontId="4" fillId="0" borderId="25" xfId="15" applyFont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7" fillId="3" borderId="3" xfId="15" applyFont="1" applyFill="1" applyBorder="1" applyAlignment="1">
      <alignment horizontal="center" vertical="center"/>
    </xf>
    <xf numFmtId="0" fontId="3" fillId="0" borderId="3" xfId="0" applyFont="1" applyFill="1" applyBorder="1"/>
    <xf numFmtId="0" fontId="4" fillId="2" borderId="6" xfId="15" applyFont="1" applyFill="1" applyBorder="1" applyAlignment="1">
      <alignment horizontal="left" vertical="center"/>
    </xf>
    <xf numFmtId="0" fontId="4" fillId="2" borderId="7" xfId="15" applyFont="1" applyFill="1" applyBorder="1" applyAlignment="1">
      <alignment horizontal="left" vertical="center"/>
    </xf>
    <xf numFmtId="0" fontId="43" fillId="2" borderId="17" xfId="15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vertical="center"/>
    </xf>
    <xf numFmtId="0" fontId="43" fillId="2" borderId="7" xfId="0" applyFont="1" applyFill="1" applyBorder="1" applyAlignment="1">
      <alignment vertical="center"/>
    </xf>
    <xf numFmtId="0" fontId="43" fillId="2" borderId="16" xfId="0" applyFont="1" applyFill="1" applyBorder="1" applyAlignment="1">
      <alignment vertical="center"/>
    </xf>
    <xf numFmtId="0" fontId="43" fillId="8" borderId="7" xfId="0" applyFont="1" applyFill="1" applyBorder="1" applyAlignment="1">
      <alignment vertical="center"/>
    </xf>
    <xf numFmtId="0" fontId="43" fillId="8" borderId="16" xfId="0" applyFont="1" applyFill="1" applyBorder="1" applyAlignment="1">
      <alignment vertical="center"/>
    </xf>
    <xf numFmtId="0" fontId="43" fillId="8" borderId="16" xfId="0" applyFont="1" applyFill="1" applyBorder="1" applyAlignment="1">
      <alignment horizontal="left" vertical="center"/>
    </xf>
    <xf numFmtId="0" fontId="43" fillId="8" borderId="6" xfId="0" applyFont="1" applyFill="1" applyBorder="1" applyAlignment="1">
      <alignment vertical="center"/>
    </xf>
    <xf numFmtId="0" fontId="43" fillId="2" borderId="8" xfId="0" applyFont="1" applyFill="1" applyBorder="1" applyAlignment="1">
      <alignment horizontal="left" vertical="center"/>
    </xf>
    <xf numFmtId="0" fontId="43" fillId="2" borderId="60" xfId="15" applyFont="1" applyFill="1" applyBorder="1" applyAlignment="1">
      <alignment horizontal="left" vertical="center"/>
    </xf>
    <xf numFmtId="0" fontId="3" fillId="0" borderId="4" xfId="0" applyFont="1" applyFill="1" applyBorder="1"/>
    <xf numFmtId="0" fontId="3" fillId="0" borderId="6" xfId="0" applyFont="1" applyFill="1" applyBorder="1"/>
    <xf numFmtId="0" fontId="3" fillId="0" borderId="2" xfId="0" applyFont="1" applyFill="1" applyBorder="1"/>
    <xf numFmtId="0" fontId="3" fillId="0" borderId="7" xfId="0" applyFont="1" applyFill="1" applyBorder="1"/>
    <xf numFmtId="0" fontId="3" fillId="0" borderId="16" xfId="0" applyFont="1" applyFill="1" applyBorder="1"/>
    <xf numFmtId="0" fontId="3" fillId="0" borderId="2" xfId="15" applyFont="1" applyBorder="1" applyAlignment="1">
      <alignment horizontal="center" vertical="center"/>
    </xf>
    <xf numFmtId="1" fontId="3" fillId="8" borderId="2" xfId="15" applyNumberFormat="1" applyFont="1" applyFill="1" applyBorder="1" applyAlignment="1">
      <alignment horizontal="center" vertical="center"/>
    </xf>
    <xf numFmtId="0" fontId="9" fillId="0" borderId="2" xfId="15" applyFont="1" applyBorder="1" applyAlignment="1">
      <alignment horizontal="center" vertical="center"/>
    </xf>
    <xf numFmtId="0" fontId="3" fillId="0" borderId="62" xfId="15" applyFont="1" applyBorder="1" applyAlignment="1">
      <alignment horizontal="center" vertical="center"/>
    </xf>
    <xf numFmtId="0" fontId="3" fillId="0" borderId="9" xfId="15" applyFont="1" applyBorder="1" applyAlignment="1">
      <alignment horizontal="center" vertical="center"/>
    </xf>
    <xf numFmtId="0" fontId="3" fillId="2" borderId="0" xfId="15" applyFont="1" applyFill="1" applyAlignment="1">
      <alignment vertical="center"/>
    </xf>
    <xf numFmtId="0" fontId="3" fillId="0" borderId="0" xfId="15" applyFont="1" applyAlignment="1">
      <alignment vertical="center"/>
    </xf>
    <xf numFmtId="0" fontId="3" fillId="0" borderId="3" xfId="15" applyFont="1" applyBorder="1" applyAlignment="1">
      <alignment horizontal="center" vertical="center"/>
    </xf>
    <xf numFmtId="1" fontId="3" fillId="8" borderId="3" xfId="15" applyNumberFormat="1" applyFont="1" applyFill="1" applyBorder="1" applyAlignment="1">
      <alignment horizontal="center" vertical="center"/>
    </xf>
    <xf numFmtId="0" fontId="9" fillId="0" borderId="3" xfId="15" applyFont="1" applyBorder="1" applyAlignment="1">
      <alignment horizontal="center" vertical="center"/>
    </xf>
    <xf numFmtId="0" fontId="3" fillId="0" borderId="10" xfId="15" applyFont="1" applyBorder="1" applyAlignment="1">
      <alignment horizontal="center" vertical="center"/>
    </xf>
    <xf numFmtId="0" fontId="3" fillId="0" borderId="4" xfId="15" applyFont="1" applyBorder="1" applyAlignment="1">
      <alignment horizontal="center" vertical="center"/>
    </xf>
    <xf numFmtId="1" fontId="3" fillId="8" borderId="4" xfId="15" applyNumberFormat="1" applyFont="1" applyFill="1" applyBorder="1" applyAlignment="1">
      <alignment horizontal="center" vertical="center"/>
    </xf>
    <xf numFmtId="0" fontId="9" fillId="0" borderId="4" xfId="15" applyFont="1" applyBorder="1" applyAlignment="1">
      <alignment horizontal="center" vertical="center"/>
    </xf>
    <xf numFmtId="0" fontId="3" fillId="0" borderId="11" xfId="15" applyFont="1" applyBorder="1" applyAlignment="1">
      <alignment horizontal="center" vertical="center"/>
    </xf>
    <xf numFmtId="0" fontId="3" fillId="0" borderId="15" xfId="15" applyFont="1" applyBorder="1" applyAlignment="1">
      <alignment horizontal="center" vertical="center"/>
    </xf>
    <xf numFmtId="9" fontId="3" fillId="0" borderId="2" xfId="15" applyNumberFormat="1" applyFont="1" applyBorder="1" applyAlignment="1">
      <alignment horizontal="center" vertical="center"/>
    </xf>
    <xf numFmtId="0" fontId="3" fillId="0" borderId="18" xfId="15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27" xfId="0" applyFont="1" applyFill="1" applyBorder="1" applyAlignment="1" applyProtection="1">
      <alignment horizontal="left" vertical="center" shrinkToFit="1"/>
      <protection locked="0"/>
    </xf>
    <xf numFmtId="0" fontId="3" fillId="2" borderId="43" xfId="0" applyFont="1" applyFill="1" applyBorder="1" applyAlignment="1" applyProtection="1">
      <alignment horizontal="left" vertical="center" wrapText="1"/>
      <protection hidden="1"/>
    </xf>
    <xf numFmtId="0" fontId="3" fillId="2" borderId="44" xfId="0" applyFont="1" applyFill="1" applyBorder="1" applyAlignment="1" applyProtection="1">
      <alignment horizontal="left" vertical="center" wrapText="1"/>
      <protection hidden="1"/>
    </xf>
    <xf numFmtId="0" fontId="3" fillId="2" borderId="45" xfId="0" applyFont="1" applyFill="1" applyBorder="1" applyAlignment="1" applyProtection="1">
      <alignment horizontal="left" vertical="center" wrapText="1"/>
      <protection hidden="1"/>
    </xf>
    <xf numFmtId="0" fontId="3" fillId="2" borderId="46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0" fontId="3" fillId="2" borderId="48" xfId="0" applyFont="1" applyFill="1" applyBorder="1" applyAlignment="1" applyProtection="1">
      <alignment horizontal="left" vertical="center" wrapText="1"/>
      <protection hidden="1"/>
    </xf>
    <xf numFmtId="49" fontId="18" fillId="2" borderId="13" xfId="0" applyNumberFormat="1" applyFont="1" applyFill="1" applyBorder="1" applyAlignment="1" applyProtection="1">
      <alignment horizontal="left" vertical="center"/>
      <protection locked="0"/>
    </xf>
    <xf numFmtId="49" fontId="18" fillId="2" borderId="37" xfId="0" applyNumberFormat="1" applyFont="1" applyFill="1" applyBorder="1" applyAlignment="1" applyProtection="1">
      <alignment horizontal="left" vertical="center"/>
      <protection locked="0"/>
    </xf>
    <xf numFmtId="49" fontId="18" fillId="2" borderId="27" xfId="0" applyNumberFormat="1" applyFont="1" applyFill="1" applyBorder="1" applyAlignment="1" applyProtection="1">
      <alignment horizontal="left" vertical="center"/>
      <protection locked="0"/>
    </xf>
    <xf numFmtId="0" fontId="9" fillId="2" borderId="38" xfId="0" applyFont="1" applyFill="1" applyBorder="1" applyAlignment="1" applyProtection="1">
      <alignment horizontal="left" vertical="center"/>
      <protection hidden="1"/>
    </xf>
    <xf numFmtId="0" fontId="9" fillId="2" borderId="39" xfId="0" applyFont="1" applyFill="1" applyBorder="1" applyAlignment="1" applyProtection="1">
      <alignment horizontal="left" vertical="center"/>
      <protection hidden="1"/>
    </xf>
    <xf numFmtId="0" fontId="9" fillId="2" borderId="40" xfId="0" applyFont="1" applyFill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hidden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49" fontId="18" fillId="2" borderId="24" xfId="0" applyNumberFormat="1" applyFont="1" applyFill="1" applyBorder="1" applyAlignment="1" applyProtection="1">
      <alignment horizontal="left" vertical="center"/>
      <protection locked="0"/>
    </xf>
    <xf numFmtId="49" fontId="18" fillId="2" borderId="36" xfId="0" applyNumberFormat="1" applyFont="1" applyFill="1" applyBorder="1" applyAlignment="1" applyProtection="1">
      <alignment horizontal="left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3" fillId="2" borderId="61" xfId="0" applyFont="1" applyFill="1" applyBorder="1" applyAlignment="1" applyProtection="1">
      <alignment vertical="center"/>
      <protection hidden="1"/>
    </xf>
    <xf numFmtId="0" fontId="23" fillId="2" borderId="1" xfId="0" applyFont="1" applyFill="1" applyBorder="1" applyAlignment="1" applyProtection="1">
      <alignment vertical="center"/>
      <protection hidden="1"/>
    </xf>
    <xf numFmtId="0" fontId="23" fillId="2" borderId="42" xfId="0" applyFont="1" applyFill="1" applyBorder="1" applyAlignment="1" applyProtection="1">
      <alignment vertical="center"/>
      <protection hidden="1"/>
    </xf>
    <xf numFmtId="0" fontId="3" fillId="2" borderId="51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35" xfId="0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left" vertical="center"/>
      <protection hidden="1"/>
    </xf>
    <xf numFmtId="0" fontId="23" fillId="2" borderId="49" xfId="0" applyFont="1" applyFill="1" applyBorder="1" applyAlignment="1" applyProtection="1">
      <alignment vertical="center"/>
      <protection hidden="1"/>
    </xf>
    <xf numFmtId="0" fontId="23" fillId="2" borderId="50" xfId="0" applyFont="1" applyFill="1" applyBorder="1" applyAlignment="1" applyProtection="1">
      <alignment vertical="center"/>
      <protection hidden="1"/>
    </xf>
    <xf numFmtId="0" fontId="23" fillId="2" borderId="26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/>
    <xf numFmtId="0" fontId="0" fillId="0" borderId="55" xfId="0" applyBorder="1"/>
    <xf numFmtId="0" fontId="0" fillId="0" borderId="41" xfId="0" applyBorder="1"/>
    <xf numFmtId="0" fontId="0" fillId="0" borderId="1" xfId="0" applyBorder="1"/>
    <xf numFmtId="0" fontId="0" fillId="0" borderId="42" xfId="0" applyBorder="1"/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3" fillId="2" borderId="52" xfId="0" applyFont="1" applyFill="1" applyBorder="1" applyAlignment="1" applyProtection="1">
      <alignment horizontal="left" vertical="center" wrapText="1"/>
      <protection locked="0"/>
    </xf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2" borderId="0" xfId="15" applyFont="1" applyFill="1" applyAlignment="1">
      <alignment horizontal="center" vertical="center"/>
    </xf>
    <xf numFmtId="0" fontId="7" fillId="4" borderId="1" xfId="15" applyFont="1" applyFill="1" applyBorder="1" applyAlignment="1">
      <alignment horizontal="center" vertical="center"/>
    </xf>
    <xf numFmtId="0" fontId="7" fillId="4" borderId="21" xfId="15" applyFont="1" applyFill="1" applyBorder="1" applyAlignment="1">
      <alignment horizontal="center" vertical="center"/>
    </xf>
    <xf numFmtId="0" fontId="7" fillId="4" borderId="13" xfId="15" applyFont="1" applyFill="1" applyBorder="1" applyAlignment="1">
      <alignment horizontal="center" vertical="center"/>
    </xf>
    <xf numFmtId="0" fontId="7" fillId="4" borderId="22" xfId="15" applyFont="1" applyFill="1" applyBorder="1" applyAlignment="1">
      <alignment horizontal="center" vertical="center"/>
    </xf>
    <xf numFmtId="0" fontId="7" fillId="11" borderId="5" xfId="15" applyFont="1" applyFill="1" applyBorder="1" applyAlignment="1">
      <alignment horizontal="center" vertical="center"/>
    </xf>
    <xf numFmtId="0" fontId="7" fillId="11" borderId="3" xfId="15" applyFont="1" applyFill="1" applyBorder="1" applyAlignment="1">
      <alignment horizontal="center" vertical="center"/>
    </xf>
    <xf numFmtId="0" fontId="7" fillId="3" borderId="3" xfId="15" applyFont="1" applyFill="1" applyBorder="1" applyAlignment="1">
      <alignment horizontal="center" vertical="center"/>
    </xf>
    <xf numFmtId="0" fontId="7" fillId="3" borderId="5" xfId="1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/>
    </xf>
    <xf numFmtId="167" fontId="7" fillId="3" borderId="5" xfId="15" applyNumberFormat="1" applyFont="1" applyFill="1" applyBorder="1" applyAlignment="1">
      <alignment horizontal="center" vertical="center" wrapText="1"/>
    </xf>
    <xf numFmtId="167" fontId="7" fillId="3" borderId="17" xfId="15" applyNumberFormat="1" applyFont="1" applyFill="1" applyBorder="1" applyAlignment="1">
      <alignment horizontal="center" vertical="center" wrapText="1"/>
    </xf>
    <xf numFmtId="49" fontId="7" fillId="3" borderId="5" xfId="15" applyNumberFormat="1" applyFont="1" applyFill="1" applyBorder="1" applyAlignment="1">
      <alignment horizontal="center" vertical="center"/>
    </xf>
    <xf numFmtId="49" fontId="7" fillId="3" borderId="17" xfId="15" applyNumberFormat="1" applyFont="1" applyFill="1" applyBorder="1" applyAlignment="1">
      <alignment horizontal="center" vertical="center"/>
    </xf>
    <xf numFmtId="0" fontId="3" fillId="3" borderId="5" xfId="15" applyFill="1" applyBorder="1" applyAlignment="1">
      <alignment horizontal="center" vertical="center"/>
    </xf>
    <xf numFmtId="0" fontId="7" fillId="3" borderId="59" xfId="15" applyFont="1" applyFill="1" applyBorder="1" applyAlignment="1">
      <alignment horizontal="center" vertical="center"/>
    </xf>
    <xf numFmtId="1" fontId="7" fillId="10" borderId="5" xfId="15" applyNumberFormat="1" applyFont="1" applyFill="1" applyBorder="1" applyAlignment="1">
      <alignment horizontal="center" vertical="center"/>
    </xf>
    <xf numFmtId="1" fontId="7" fillId="10" borderId="59" xfId="15" applyNumberFormat="1" applyFont="1" applyFill="1" applyBorder="1" applyAlignment="1">
      <alignment horizontal="center" vertical="center"/>
    </xf>
    <xf numFmtId="2" fontId="43" fillId="2" borderId="70" xfId="15" applyNumberFormat="1" applyFont="1" applyFill="1" applyBorder="1" applyAlignment="1">
      <alignment horizontal="center" vertical="center"/>
    </xf>
    <xf numFmtId="0" fontId="43" fillId="2" borderId="69" xfId="15" applyFont="1" applyFill="1" applyBorder="1" applyAlignment="1">
      <alignment horizontal="left" vertical="center"/>
    </xf>
    <xf numFmtId="0" fontId="43" fillId="2" borderId="17" xfId="15" applyFont="1" applyFill="1" applyBorder="1" applyAlignment="1">
      <alignment horizontal="left" vertical="center"/>
    </xf>
    <xf numFmtId="0" fontId="43" fillId="8" borderId="17" xfId="15" applyFont="1" applyFill="1" applyBorder="1" applyAlignment="1">
      <alignment horizontal="center" vertical="center"/>
    </xf>
    <xf numFmtId="0" fontId="43" fillId="2" borderId="17" xfId="15" applyFont="1" applyFill="1" applyBorder="1" applyAlignment="1" applyProtection="1">
      <alignment horizontal="center" vertical="center"/>
      <protection locked="0"/>
    </xf>
    <xf numFmtId="2" fontId="43" fillId="2" borderId="17" xfId="15" applyNumberFormat="1" applyFont="1" applyFill="1" applyBorder="1" applyAlignment="1">
      <alignment horizontal="center" vertical="center"/>
    </xf>
    <xf numFmtId="2" fontId="43" fillId="2" borderId="48" xfId="15" applyNumberFormat="1" applyFont="1" applyFill="1" applyBorder="1" applyAlignment="1">
      <alignment horizontal="center" vertical="center"/>
    </xf>
    <xf numFmtId="49" fontId="43" fillId="2" borderId="17" xfId="15" applyNumberFormat="1" applyFont="1" applyFill="1" applyBorder="1" applyAlignment="1">
      <alignment horizontal="center" vertical="center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2" xfId="5"/>
    <cellStyle name="Normální 2" xfId="6"/>
    <cellStyle name="Normální 3" xfId="7"/>
    <cellStyle name="Normální 4" xfId="8"/>
    <cellStyle name="Normální 5" xfId="9"/>
    <cellStyle name="Normální 6" xfId="10"/>
    <cellStyle name="normální 7" xfId="11"/>
    <cellStyle name="normální_cz_objednavkovy_formular_verra_metal 2" xfId="12"/>
    <cellStyle name="normální_List1" xfId="13"/>
    <cellStyle name="normální_List3_1" xfId="14"/>
    <cellStyle name="normální_NTZ0860-17 rozšíření látek" xfId="18"/>
    <cellStyle name="normální_Ruda - list do vzorníku - LÁTKY 2010_220410 2" xfId="15"/>
    <cellStyle name="Procenta" xfId="16" builtinId="5"/>
    <cellStyle name="Procenta 2" xfId="17"/>
  </cellStyles>
  <dxfs count="3"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822" name="Obrázek 2">
          <a:extLst>
            <a:ext uri="{FF2B5EF4-FFF2-40B4-BE49-F238E27FC236}">
              <a16:creationId xmlns:a16="http://schemas.microsoft.com/office/drawing/2014/main" xmlns="" id="{00000000-0008-0000-0600-00000E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723900</xdr:colOff>
      <xdr:row>23</xdr:row>
      <xdr:rowOff>822960</xdr:rowOff>
    </xdr:to>
    <xdr:pic>
      <xdr:nvPicPr>
        <xdr:cNvPr id="23823" name="Obrázek 3">
          <a:extLst>
            <a:ext uri="{FF2B5EF4-FFF2-40B4-BE49-F238E27FC236}">
              <a16:creationId xmlns:a16="http://schemas.microsoft.com/office/drawing/2014/main" xmlns="" id="{00000000-0008-0000-0600-00000F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723900</xdr:colOff>
      <xdr:row>24</xdr:row>
      <xdr:rowOff>822960</xdr:rowOff>
    </xdr:to>
    <xdr:pic>
      <xdr:nvPicPr>
        <xdr:cNvPr id="23824" name="Obrázek 1">
          <a:extLst>
            <a:ext uri="{FF2B5EF4-FFF2-40B4-BE49-F238E27FC236}">
              <a16:creationId xmlns:a16="http://schemas.microsoft.com/office/drawing/2014/main" xmlns="" id="{00000000-0008-0000-0600-000010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5/EN/Interi&#233;ry/Order%20form%20Luna_Nemo_Rollit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na"/>
      <sheetName val="Luna překlady"/>
      <sheetName val="Nemo"/>
      <sheetName val="Nemo překlady"/>
      <sheetName val="Rollite"/>
      <sheetName val="Rollite překlady"/>
      <sheetName val="Instruction1"/>
      <sheetName val="pokyny1 překlady"/>
      <sheetName val="Instruction2"/>
      <sheetName val="pokyny2 překlady"/>
      <sheetName val="Fabrics"/>
      <sheetName val="help_látky"/>
      <sheetName val="helpLuna"/>
      <sheetName val="helpNemo"/>
      <sheetName val="helpRollite"/>
    </sheetNames>
    <sheetDataSet>
      <sheetData sheetId="0" refreshError="1"/>
      <sheetData sheetId="1">
        <row r="1">
          <cell r="A1" t="str">
            <v>CZ</v>
          </cell>
          <cell r="B1" t="str">
            <v>EN</v>
          </cell>
          <cell r="C1" t="str">
            <v>DE</v>
          </cell>
          <cell r="D1" t="str">
            <v>FR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A3" t="str">
            <v>BER 0800</v>
          </cell>
          <cell r="O3" t="str">
            <v>BER 0800</v>
          </cell>
        </row>
        <row r="4">
          <cell r="A4" t="str">
            <v>BER 0827</v>
          </cell>
          <cell r="O4" t="str">
            <v>BER 0827</v>
          </cell>
        </row>
        <row r="5">
          <cell r="A5" t="str">
            <v>BER 0828</v>
          </cell>
          <cell r="O5" t="str">
            <v>BER 0828</v>
          </cell>
        </row>
        <row r="6">
          <cell r="A6" t="str">
            <v>BER 0844</v>
          </cell>
          <cell r="O6" t="str">
            <v>BER 0844</v>
          </cell>
        </row>
        <row r="7">
          <cell r="A7" t="str">
            <v>BER 0933</v>
          </cell>
          <cell r="O7" t="str">
            <v>BER 0933</v>
          </cell>
        </row>
        <row r="8">
          <cell r="A8" t="str">
            <v>BER 0950</v>
          </cell>
          <cell r="O8" t="str">
            <v>BER 0950</v>
          </cell>
        </row>
        <row r="9">
          <cell r="A9" t="str">
            <v>BER 1320</v>
          </cell>
          <cell r="O9" t="str">
            <v>BER 1320</v>
          </cell>
        </row>
        <row r="10">
          <cell r="A10" t="str">
            <v>BERB 5844</v>
          </cell>
          <cell r="O10" t="str">
            <v>BERB 5844</v>
          </cell>
        </row>
        <row r="11">
          <cell r="A11" t="str">
            <v>BERB 7430</v>
          </cell>
          <cell r="O11" t="str">
            <v>BERB 7430</v>
          </cell>
        </row>
        <row r="12">
          <cell r="A12" t="str">
            <v>CAR 10112</v>
          </cell>
          <cell r="O12" t="str">
            <v>CAR 10112</v>
          </cell>
        </row>
        <row r="13">
          <cell r="A13" t="str">
            <v>CAR 10113</v>
          </cell>
          <cell r="O13" t="str">
            <v>CAR 10113</v>
          </cell>
        </row>
        <row r="14">
          <cell r="A14" t="str">
            <v>CAR 10322</v>
          </cell>
          <cell r="O14" t="str">
            <v>CAR 10322</v>
          </cell>
        </row>
        <row r="15">
          <cell r="A15" t="str">
            <v>CAR 4905</v>
          </cell>
          <cell r="O15" t="str">
            <v>CAR 4905</v>
          </cell>
        </row>
        <row r="16">
          <cell r="A16" t="str">
            <v>CAR 4934</v>
          </cell>
          <cell r="O16" t="str">
            <v>CAR 4934</v>
          </cell>
        </row>
        <row r="17">
          <cell r="A17" t="str">
            <v>CAR 4935</v>
          </cell>
          <cell r="O17" t="str">
            <v>CAR 4935</v>
          </cell>
        </row>
        <row r="18">
          <cell r="A18" t="str">
            <v>CAR 4960</v>
          </cell>
          <cell r="O18" t="str">
            <v>CAR 4960</v>
          </cell>
        </row>
        <row r="19">
          <cell r="A19" t="str">
            <v>CAR 4966</v>
          </cell>
          <cell r="O19" t="str">
            <v>CAR 4966</v>
          </cell>
        </row>
        <row r="20">
          <cell r="A20" t="str">
            <v>CAR 4979</v>
          </cell>
          <cell r="O20" t="str">
            <v>CAR 4979</v>
          </cell>
        </row>
        <row r="21">
          <cell r="A21" t="str">
            <v>CAR 4980</v>
          </cell>
          <cell r="O21" t="str">
            <v>CAR 4980</v>
          </cell>
        </row>
        <row r="22">
          <cell r="A22" t="str">
            <v>CAR 4983</v>
          </cell>
          <cell r="O22" t="str">
            <v>CAR 4983</v>
          </cell>
        </row>
        <row r="23">
          <cell r="A23" t="str">
            <v>CAR 4988</v>
          </cell>
          <cell r="O23" t="str">
            <v>CAR 4988</v>
          </cell>
        </row>
        <row r="24">
          <cell r="A24" t="str">
            <v>CAR 4990</v>
          </cell>
          <cell r="O24" t="str">
            <v>CAR 4990</v>
          </cell>
        </row>
        <row r="25">
          <cell r="A25" t="str">
            <v>CAR 4993</v>
          </cell>
          <cell r="O25" t="str">
            <v>CAR 4993</v>
          </cell>
        </row>
        <row r="26">
          <cell r="A26" t="str">
            <v>CAR 4994</v>
          </cell>
          <cell r="O26" t="str">
            <v>CAR 4994</v>
          </cell>
        </row>
        <row r="27">
          <cell r="A27" t="str">
            <v>CAR 4996</v>
          </cell>
          <cell r="O27" t="str">
            <v>CAR 4996</v>
          </cell>
        </row>
        <row r="28">
          <cell r="A28" t="str">
            <v>CAR 5000</v>
          </cell>
          <cell r="O28" t="str">
            <v>CAR 5000</v>
          </cell>
        </row>
        <row r="29">
          <cell r="A29" t="str">
            <v>CAR 5005</v>
          </cell>
          <cell r="O29" t="str">
            <v>CAR 5005</v>
          </cell>
        </row>
        <row r="30">
          <cell r="A30" t="str">
            <v>CAR 5723</v>
          </cell>
          <cell r="O30" t="str">
            <v>CAR 5723</v>
          </cell>
        </row>
        <row r="31">
          <cell r="A31" t="str">
            <v>CAR 6744</v>
          </cell>
          <cell r="O31" t="str">
            <v>CAR 6744</v>
          </cell>
        </row>
        <row r="32">
          <cell r="A32" t="str">
            <v>CAR 6827</v>
          </cell>
          <cell r="O32" t="str">
            <v>CAR 6827</v>
          </cell>
        </row>
        <row r="33">
          <cell r="A33" t="str">
            <v>CAR 7664</v>
          </cell>
          <cell r="O33" t="str">
            <v>CAR 7664</v>
          </cell>
        </row>
        <row r="34">
          <cell r="A34" t="str">
            <v>CAR 7670</v>
          </cell>
          <cell r="O34" t="str">
            <v>CAR 7670</v>
          </cell>
        </row>
        <row r="35">
          <cell r="A35" t="str">
            <v>CARBC 7895</v>
          </cell>
          <cell r="O35" t="str">
            <v>CARBC 7895</v>
          </cell>
        </row>
        <row r="36">
          <cell r="A36" t="str">
            <v>CARBC 7897</v>
          </cell>
          <cell r="O36" t="str">
            <v>CARBC 7897</v>
          </cell>
        </row>
        <row r="37">
          <cell r="A37" t="str">
            <v>CARBC 7899</v>
          </cell>
          <cell r="O37" t="str">
            <v>CARBC 7899</v>
          </cell>
        </row>
        <row r="38">
          <cell r="A38" t="str">
            <v>CARBC 7901</v>
          </cell>
          <cell r="O38" t="str">
            <v>CARBC 7901</v>
          </cell>
        </row>
        <row r="39">
          <cell r="A39" t="str">
            <v>CARBC 7903</v>
          </cell>
          <cell r="O39" t="str">
            <v>CARBC 7903</v>
          </cell>
        </row>
        <row r="40">
          <cell r="A40" t="str">
            <v>CARBC 7909</v>
          </cell>
          <cell r="O40" t="str">
            <v>CARBC 7909</v>
          </cell>
        </row>
        <row r="41">
          <cell r="A41" t="str">
            <v>CARBC 7915</v>
          </cell>
          <cell r="O41" t="str">
            <v>CARBC 7915</v>
          </cell>
        </row>
        <row r="42">
          <cell r="A42" t="str">
            <v>CARBC 7917</v>
          </cell>
          <cell r="O42" t="str">
            <v>CARBC 7917</v>
          </cell>
        </row>
        <row r="43">
          <cell r="A43" t="str">
            <v>CARBC 7921</v>
          </cell>
          <cell r="O43" t="str">
            <v>CARBC 7921</v>
          </cell>
        </row>
        <row r="44">
          <cell r="A44" t="str">
            <v>CARBC 7923</v>
          </cell>
          <cell r="O44" t="str">
            <v>CARBC 7923</v>
          </cell>
        </row>
        <row r="45">
          <cell r="A45" t="str">
            <v>CARBC 7927</v>
          </cell>
          <cell r="O45" t="str">
            <v>CARBC 7927</v>
          </cell>
        </row>
        <row r="46">
          <cell r="A46" t="str">
            <v>CARBC 7933</v>
          </cell>
          <cell r="O46" t="str">
            <v>CARBC 7933</v>
          </cell>
        </row>
        <row r="47">
          <cell r="A47" t="str">
            <v>CARBC 7937</v>
          </cell>
          <cell r="O47" t="str">
            <v>CARBC 7937</v>
          </cell>
        </row>
        <row r="48">
          <cell r="A48" t="str">
            <v>CARBC 7939</v>
          </cell>
          <cell r="O48" t="str">
            <v>CARBC 7939</v>
          </cell>
        </row>
        <row r="49">
          <cell r="A49" t="str">
            <v>CARBC 7941</v>
          </cell>
          <cell r="O49" t="str">
            <v>CARBC 7941</v>
          </cell>
        </row>
        <row r="50">
          <cell r="A50" t="str">
            <v>CARBC 7943</v>
          </cell>
          <cell r="O50" t="str">
            <v>CARBC 7943</v>
          </cell>
        </row>
        <row r="51">
          <cell r="A51" t="str">
            <v>CARE 5873</v>
          </cell>
          <cell r="O51" t="str">
            <v>CARE 5873</v>
          </cell>
        </row>
        <row r="52">
          <cell r="A52" t="str">
            <v>CARIM 5615</v>
          </cell>
          <cell r="O52" t="str">
            <v>CARIM 5615</v>
          </cell>
        </row>
        <row r="53">
          <cell r="A53" t="str">
            <v>CARIM 5616</v>
          </cell>
          <cell r="O53" t="str">
            <v>CARIM 5616</v>
          </cell>
        </row>
        <row r="54">
          <cell r="A54" t="str">
            <v>DRF CORFU 0100</v>
          </cell>
          <cell r="O54" t="str">
            <v>DUBL 9300</v>
          </cell>
        </row>
        <row r="55">
          <cell r="A55" t="str">
            <v>DRF CORFU 0900</v>
          </cell>
          <cell r="O55" t="str">
            <v>DUBL 9301</v>
          </cell>
        </row>
        <row r="56">
          <cell r="A56" t="str">
            <v>DRF CORFU 1200</v>
          </cell>
          <cell r="O56" t="str">
            <v>EKOF 0100</v>
          </cell>
        </row>
        <row r="57">
          <cell r="A57" t="str">
            <v>DRF ZAK 0800</v>
          </cell>
          <cell r="O57" t="str">
            <v>EKOF 1000</v>
          </cell>
        </row>
        <row r="58">
          <cell r="A58" t="str">
            <v>DRF ZAK 0900</v>
          </cell>
          <cell r="O58" t="str">
            <v>EKOF 1300</v>
          </cell>
        </row>
        <row r="59">
          <cell r="A59" t="str">
            <v>DRF ZAK 1100</v>
          </cell>
          <cell r="O59" t="str">
            <v>EKOF 2100</v>
          </cell>
        </row>
        <row r="60">
          <cell r="A60" t="str">
            <v>DRF ZAK 1200</v>
          </cell>
          <cell r="O60" t="str">
            <v>EKOF 2200</v>
          </cell>
        </row>
        <row r="61">
          <cell r="A61" t="str">
            <v>DRF ZAK 1400</v>
          </cell>
          <cell r="O61" t="str">
            <v>FLEXF 4898</v>
          </cell>
        </row>
        <row r="62">
          <cell r="A62" t="str">
            <v>DRF ZAK 1500</v>
          </cell>
          <cell r="O62" t="str">
            <v>FLEXF 4899</v>
          </cell>
        </row>
        <row r="63">
          <cell r="A63" t="str">
            <v>DRF ZAK 1700</v>
          </cell>
          <cell r="O63" t="str">
            <v>FLEXF 5108</v>
          </cell>
        </row>
        <row r="64">
          <cell r="A64" t="str">
            <v>DRF PAR 0100</v>
          </cell>
          <cell r="O64" t="str">
            <v>FLEXF 6117</v>
          </cell>
        </row>
        <row r="65">
          <cell r="A65" t="str">
            <v>DRF PAR 0200</v>
          </cell>
          <cell r="O65" t="str">
            <v>FRA 7000</v>
          </cell>
        </row>
        <row r="66">
          <cell r="A66" t="str">
            <v>DRF PAR 0300</v>
          </cell>
          <cell r="O66" t="str">
            <v>FRA 7002</v>
          </cell>
        </row>
        <row r="67">
          <cell r="A67" t="str">
            <v>DUBL 9300</v>
          </cell>
          <cell r="O67" t="str">
            <v>FRA 7003</v>
          </cell>
        </row>
        <row r="68">
          <cell r="A68" t="str">
            <v>DUBL 9301</v>
          </cell>
          <cell r="O68" t="str">
            <v>FRA 7099</v>
          </cell>
        </row>
        <row r="69">
          <cell r="A69" t="str">
            <v>EKOF 0100</v>
          </cell>
          <cell r="O69" t="str">
            <v>MET 7260</v>
          </cell>
        </row>
        <row r="70">
          <cell r="A70" t="str">
            <v>EKOF 1000</v>
          </cell>
          <cell r="O70" t="str">
            <v>MET 7296</v>
          </cell>
        </row>
        <row r="71">
          <cell r="A71" t="str">
            <v>EKOF 1300</v>
          </cell>
          <cell r="O71" t="str">
            <v>PRE 317/3</v>
          </cell>
        </row>
        <row r="72">
          <cell r="A72" t="str">
            <v>EKOF 2100</v>
          </cell>
          <cell r="O72" t="str">
            <v>PRIMBA 100</v>
          </cell>
        </row>
        <row r="73">
          <cell r="A73" t="str">
            <v>EKOF 2200</v>
          </cell>
          <cell r="O73" t="str">
            <v>PRIMBA 5162</v>
          </cell>
        </row>
        <row r="74">
          <cell r="A74" t="str">
            <v>FLEXF 4898</v>
          </cell>
          <cell r="O74" t="str">
            <v>PRIMBA 5163</v>
          </cell>
        </row>
        <row r="75">
          <cell r="A75" t="str">
            <v>FLEXF 4899</v>
          </cell>
          <cell r="O75" t="str">
            <v>PRIMBA 5165</v>
          </cell>
        </row>
        <row r="76">
          <cell r="A76" t="str">
            <v>FLEXF 5108</v>
          </cell>
          <cell r="O76" t="str">
            <v>PRIMBA 7678</v>
          </cell>
        </row>
        <row r="77">
          <cell r="A77" t="str">
            <v>FLEXF 6117</v>
          </cell>
          <cell r="O77" t="str">
            <v>PURE 8740</v>
          </cell>
        </row>
        <row r="78">
          <cell r="A78" t="str">
            <v>FRA 7000</v>
          </cell>
          <cell r="O78" t="str">
            <v>PURE 8800</v>
          </cell>
        </row>
        <row r="79">
          <cell r="A79" t="str">
            <v>FRA 7002</v>
          </cell>
          <cell r="O79" t="str">
            <v>SUBF 1121</v>
          </cell>
        </row>
        <row r="80">
          <cell r="A80" t="str">
            <v>FRA 7003</v>
          </cell>
          <cell r="O80" t="str">
            <v>SUBF 1125</v>
          </cell>
        </row>
        <row r="81">
          <cell r="A81" t="str">
            <v>FRA 7099</v>
          </cell>
          <cell r="O81" t="str">
            <v>SUBF 1126</v>
          </cell>
        </row>
        <row r="82">
          <cell r="A82" t="str">
            <v>MET 7260</v>
          </cell>
          <cell r="O82" t="str">
            <v>SUBF 1134</v>
          </cell>
        </row>
        <row r="83">
          <cell r="A83" t="str">
            <v>MET 7296</v>
          </cell>
          <cell r="O83" t="str">
            <v>SUNF 0100</v>
          </cell>
        </row>
        <row r="84">
          <cell r="A84" t="str">
            <v>PRE 317/3</v>
          </cell>
          <cell r="O84" t="str">
            <v>SUNF 0101</v>
          </cell>
        </row>
        <row r="85">
          <cell r="A85" t="str">
            <v>PRIMBA 100</v>
          </cell>
          <cell r="O85" t="str">
            <v>SUNF 0102</v>
          </cell>
        </row>
        <row r="86">
          <cell r="A86" t="str">
            <v>PRIMBA 5162</v>
          </cell>
          <cell r="O86" t="str">
            <v>SUNF 0113</v>
          </cell>
        </row>
        <row r="87">
          <cell r="A87" t="str">
            <v>PRIMBA 5163</v>
          </cell>
          <cell r="O87" t="str">
            <v>SUNF 0114</v>
          </cell>
        </row>
        <row r="88">
          <cell r="A88" t="str">
            <v>PRIMBA 5165</v>
          </cell>
          <cell r="O88" t="str">
            <v>SUNF 0116</v>
          </cell>
        </row>
        <row r="89">
          <cell r="A89" t="str">
            <v>PRIMBA 7678</v>
          </cell>
          <cell r="O89" t="str">
            <v>SUNF 0117</v>
          </cell>
        </row>
        <row r="90">
          <cell r="A90" t="str">
            <v>PURE 8740</v>
          </cell>
          <cell r="O90" t="str">
            <v>SUNS 197/5</v>
          </cell>
        </row>
        <row r="91">
          <cell r="A91" t="str">
            <v>PURE 8800</v>
          </cell>
          <cell r="O91" t="str">
            <v>SUNS 209/1</v>
          </cell>
        </row>
        <row r="92">
          <cell r="A92" t="str">
            <v>SUBF 1121</v>
          </cell>
          <cell r="O92" t="str">
            <v>SUTF 0500</v>
          </cell>
        </row>
        <row r="93">
          <cell r="A93" t="str">
            <v>SUBF 1125</v>
          </cell>
          <cell r="O93" t="str">
            <v>SUTF 0501</v>
          </cell>
        </row>
        <row r="94">
          <cell r="A94" t="str">
            <v>SUBF 1126</v>
          </cell>
          <cell r="O94" t="str">
            <v>SUTF 0502</v>
          </cell>
        </row>
        <row r="95">
          <cell r="A95" t="str">
            <v>SUBF 1134</v>
          </cell>
          <cell r="O95" t="str">
            <v>SUTF 0503</v>
          </cell>
        </row>
        <row r="96">
          <cell r="A96" t="str">
            <v>SUNF 0100</v>
          </cell>
          <cell r="O96" t="str">
            <v>SUTF 0506</v>
          </cell>
        </row>
        <row r="97">
          <cell r="A97" t="str">
            <v>SUNF 0101</v>
          </cell>
          <cell r="O97" t="str">
            <v>SUTF 0509</v>
          </cell>
        </row>
        <row r="98">
          <cell r="A98" t="str">
            <v>SUNF 0102</v>
          </cell>
          <cell r="O98" t="str">
            <v>SUTF 0511</v>
          </cell>
        </row>
        <row r="99">
          <cell r="A99" t="str">
            <v>SUNF 0113</v>
          </cell>
          <cell r="O99" t="str">
            <v>TECF 2/1</v>
          </cell>
        </row>
        <row r="100">
          <cell r="A100" t="str">
            <v>SUNF 0114</v>
          </cell>
          <cell r="O100" t="str">
            <v>TECF 7/6078</v>
          </cell>
        </row>
        <row r="101">
          <cell r="A101" t="str">
            <v>SUNF 0116</v>
          </cell>
          <cell r="O101" t="str">
            <v>TECF 7/6083</v>
          </cell>
        </row>
        <row r="102">
          <cell r="A102" t="str">
            <v>SUNF 0117</v>
          </cell>
          <cell r="O102" t="str">
            <v>TECF 7/7043</v>
          </cell>
        </row>
        <row r="103">
          <cell r="A103" t="str">
            <v>SUNS 197/5</v>
          </cell>
          <cell r="O103" t="str">
            <v>VERF 121/1</v>
          </cell>
        </row>
        <row r="104">
          <cell r="A104" t="str">
            <v>SUNS 209/1</v>
          </cell>
          <cell r="O104" t="str">
            <v>VERF 121/11</v>
          </cell>
        </row>
        <row r="105">
          <cell r="A105" t="str">
            <v>SUTF 0500</v>
          </cell>
          <cell r="O105" t="str">
            <v>VERF 121/14</v>
          </cell>
        </row>
        <row r="106">
          <cell r="A106" t="str">
            <v>SUTF 0501</v>
          </cell>
          <cell r="O106" t="str">
            <v>VERF 121/144</v>
          </cell>
        </row>
        <row r="107">
          <cell r="A107" t="str">
            <v>SUTF 0502</v>
          </cell>
          <cell r="O107" t="str">
            <v>VERF 121/2</v>
          </cell>
        </row>
        <row r="108">
          <cell r="A108" t="str">
            <v>SUTF 0503</v>
          </cell>
          <cell r="O108" t="str">
            <v>VERF 121/23</v>
          </cell>
        </row>
        <row r="109">
          <cell r="A109" t="str">
            <v>SUTF 0506</v>
          </cell>
          <cell r="O109" t="str">
            <v>VERF 121/24</v>
          </cell>
        </row>
        <row r="110">
          <cell r="A110" t="str">
            <v>SUTF 0509</v>
          </cell>
          <cell r="O110" t="str">
            <v>VERF 121/40</v>
          </cell>
        </row>
        <row r="111">
          <cell r="A111" t="str">
            <v>SUTF 0511</v>
          </cell>
          <cell r="O111" t="str">
            <v>VERF 121/84</v>
          </cell>
        </row>
        <row r="112">
          <cell r="A112" t="str">
            <v>TECF 2/1</v>
          </cell>
          <cell r="O112" t="str">
            <v>VERGF 111</v>
          </cell>
        </row>
        <row r="113">
          <cell r="A113" t="str">
            <v>TECF 7/6078</v>
          </cell>
          <cell r="O113" t="str">
            <v>VERGF 116</v>
          </cell>
        </row>
        <row r="114">
          <cell r="A114" t="str">
            <v>TECF 7/6083</v>
          </cell>
          <cell r="O114" t="str">
            <v>VERGF 118</v>
          </cell>
        </row>
        <row r="115">
          <cell r="A115" t="str">
            <v>TECF 7/7043</v>
          </cell>
          <cell r="O115" t="str">
            <v>VERGF 119</v>
          </cell>
        </row>
        <row r="116">
          <cell r="A116" t="str">
            <v>VERF 121/1</v>
          </cell>
          <cell r="O116" t="str">
            <v>VERGF 140</v>
          </cell>
        </row>
        <row r="117">
          <cell r="A117" t="str">
            <v>VERF 121/11</v>
          </cell>
          <cell r="O117" t="str">
            <v>VERGF 141</v>
          </cell>
        </row>
        <row r="118">
          <cell r="A118" t="str">
            <v>VERF 121/14</v>
          </cell>
          <cell r="O118" t="str">
            <v>ALO-RL07</v>
          </cell>
        </row>
        <row r="119">
          <cell r="A119" t="str">
            <v>VERF 121/144</v>
          </cell>
          <cell r="O119" t="str">
            <v>ALO-RL54</v>
          </cell>
        </row>
        <row r="120">
          <cell r="A120" t="str">
            <v>VERF 121/2</v>
          </cell>
          <cell r="O120" t="str">
            <v>ALO-RL57</v>
          </cell>
        </row>
        <row r="121">
          <cell r="A121" t="str">
            <v>VERF 121/23</v>
          </cell>
          <cell r="O121" t="str">
            <v>BLOCK 1</v>
          </cell>
        </row>
        <row r="122">
          <cell r="A122" t="str">
            <v>VERF 121/24</v>
          </cell>
          <cell r="O122" t="str">
            <v>BLOCK 5</v>
          </cell>
        </row>
        <row r="123">
          <cell r="A123" t="str">
            <v>VERF 121/40</v>
          </cell>
          <cell r="O123" t="str">
            <v>BLUM 1</v>
          </cell>
        </row>
        <row r="124">
          <cell r="A124" t="str">
            <v>VERF 121/84</v>
          </cell>
          <cell r="O124" t="str">
            <v>BLUM 5</v>
          </cell>
        </row>
        <row r="125">
          <cell r="A125" t="str">
            <v>VERGF 111</v>
          </cell>
          <cell r="O125" t="str">
            <v>BOT1 0120</v>
          </cell>
        </row>
        <row r="126">
          <cell r="A126" t="str">
            <v>VERGF 116</v>
          </cell>
          <cell r="O126" t="str">
            <v>BOT1 3300</v>
          </cell>
        </row>
        <row r="127">
          <cell r="A127" t="str">
            <v>VERGF 118</v>
          </cell>
          <cell r="O127" t="str">
            <v>CLO-RL01</v>
          </cell>
        </row>
        <row r="128">
          <cell r="A128" t="str">
            <v>VERGF 119</v>
          </cell>
          <cell r="O128" t="str">
            <v>CLO-RL10</v>
          </cell>
        </row>
        <row r="129">
          <cell r="A129" t="str">
            <v>VERGF 140</v>
          </cell>
          <cell r="O129" t="str">
            <v>CLO-RL11</v>
          </cell>
        </row>
        <row r="130">
          <cell r="A130" t="str">
            <v>VERGF 141</v>
          </cell>
          <cell r="O130" t="str">
            <v>CLO-RL12</v>
          </cell>
        </row>
        <row r="131">
          <cell r="A131" t="str">
            <v>ALO-RL07</v>
          </cell>
          <cell r="O131" t="str">
            <v>CLO-RL16</v>
          </cell>
        </row>
        <row r="132">
          <cell r="A132" t="str">
            <v>ALO-RL54</v>
          </cell>
          <cell r="O132" t="str">
            <v>COMO BO 5200</v>
          </cell>
        </row>
        <row r="133">
          <cell r="A133" t="str">
            <v>ALO-RL57</v>
          </cell>
          <cell r="O133" t="str">
            <v>COMO BO 5500</v>
          </cell>
        </row>
        <row r="134">
          <cell r="A134" t="str">
            <v>BLOCK 1</v>
          </cell>
          <cell r="O134" t="str">
            <v>COMO BO 5600</v>
          </cell>
        </row>
        <row r="135">
          <cell r="A135" t="str">
            <v>BLOCK 5</v>
          </cell>
          <cell r="O135" t="str">
            <v>COMO BO 5700</v>
          </cell>
        </row>
        <row r="136">
          <cell r="A136" t="str">
            <v>BLUM 1</v>
          </cell>
          <cell r="O136" t="str">
            <v>ESVE 0100</v>
          </cell>
        </row>
        <row r="137">
          <cell r="A137" t="str">
            <v>BLUM 5</v>
          </cell>
          <cell r="O137" t="str">
            <v>ESVE 0200</v>
          </cell>
        </row>
        <row r="138">
          <cell r="A138" t="str">
            <v>BOT1 0120</v>
          </cell>
          <cell r="O138" t="str">
            <v>ESVE 0400</v>
          </cell>
        </row>
        <row r="139">
          <cell r="A139" t="str">
            <v>BOT1 3300</v>
          </cell>
          <cell r="O139" t="str">
            <v>ESVE 3200</v>
          </cell>
        </row>
        <row r="140">
          <cell r="A140" t="str">
            <v>CLO-RL01</v>
          </cell>
          <cell r="O140" t="str">
            <v>ESVE 3400</v>
          </cell>
        </row>
        <row r="141">
          <cell r="A141" t="str">
            <v>CLO-RL10</v>
          </cell>
          <cell r="O141" t="str">
            <v>FLO JBO</v>
          </cell>
        </row>
        <row r="142">
          <cell r="A142" t="str">
            <v>CLO-RL11</v>
          </cell>
          <cell r="O142" t="str">
            <v>FLO JZA</v>
          </cell>
        </row>
        <row r="143">
          <cell r="A143" t="str">
            <v>CLO-RL12</v>
          </cell>
          <cell r="O143" t="str">
            <v>FLO JZC</v>
          </cell>
        </row>
        <row r="144">
          <cell r="A144" t="str">
            <v>CLO-RL16</v>
          </cell>
          <cell r="O144" t="str">
            <v>FLO JZK</v>
          </cell>
        </row>
        <row r="145">
          <cell r="A145" t="str">
            <v>COMO BO 5200</v>
          </cell>
          <cell r="O145" t="str">
            <v>FLO JZO</v>
          </cell>
        </row>
        <row r="146">
          <cell r="A146" t="str">
            <v>COMO BO 5500</v>
          </cell>
          <cell r="O146" t="str">
            <v>FLO JZX</v>
          </cell>
        </row>
        <row r="147">
          <cell r="A147" t="str">
            <v>COMO BO 5600</v>
          </cell>
          <cell r="O147" t="str">
            <v>MET 10542</v>
          </cell>
        </row>
        <row r="148">
          <cell r="A148" t="str">
            <v>COMO BO 5700</v>
          </cell>
          <cell r="O148" t="str">
            <v>MET 7297</v>
          </cell>
        </row>
        <row r="149">
          <cell r="A149" t="str">
            <v>ESVE 0100</v>
          </cell>
          <cell r="O149" t="str">
            <v>MET 7850</v>
          </cell>
        </row>
        <row r="150">
          <cell r="A150" t="str">
            <v>ESVE 0200</v>
          </cell>
          <cell r="O150" t="str">
            <v>MEX BO 5105</v>
          </cell>
        </row>
        <row r="151">
          <cell r="A151" t="str">
            <v>ESVE 0400</v>
          </cell>
          <cell r="O151" t="str">
            <v>MEX BO 5106</v>
          </cell>
        </row>
        <row r="152">
          <cell r="A152" t="str">
            <v>ESVE 3200</v>
          </cell>
          <cell r="O152" t="str">
            <v>MEX BO 5107</v>
          </cell>
        </row>
        <row r="153">
          <cell r="A153" t="str">
            <v>ESVE 3400</v>
          </cell>
          <cell r="O153" t="str">
            <v>MON 1</v>
          </cell>
        </row>
        <row r="154">
          <cell r="A154" t="str">
            <v>FLO JBO</v>
          </cell>
          <cell r="O154" t="str">
            <v>MON 1 BO</v>
          </cell>
        </row>
        <row r="155">
          <cell r="A155" t="str">
            <v>FLO JZA</v>
          </cell>
          <cell r="O155" t="str">
            <v>MON 2</v>
          </cell>
        </row>
        <row r="156">
          <cell r="A156" t="str">
            <v>FLO JZC</v>
          </cell>
          <cell r="O156" t="str">
            <v>MON 2 BO</v>
          </cell>
        </row>
        <row r="157">
          <cell r="A157" t="str">
            <v>FLO JZK</v>
          </cell>
          <cell r="O157" t="str">
            <v>NY BO 5100</v>
          </cell>
        </row>
        <row r="158">
          <cell r="A158" t="str">
            <v>FLO JZO</v>
          </cell>
          <cell r="O158" t="str">
            <v>NY BO 5400</v>
          </cell>
        </row>
        <row r="159">
          <cell r="A159" t="str">
            <v>FLO JZX</v>
          </cell>
          <cell r="O159" t="str">
            <v>NY BO 5600</v>
          </cell>
        </row>
        <row r="160">
          <cell r="A160" t="str">
            <v>MET 10542</v>
          </cell>
          <cell r="O160" t="str">
            <v>NY BO 5900</v>
          </cell>
        </row>
        <row r="161">
          <cell r="A161" t="str">
            <v>MET 7297</v>
          </cell>
          <cell r="O161" t="str">
            <v>NY BO 6200</v>
          </cell>
        </row>
        <row r="162">
          <cell r="A162" t="str">
            <v>MET 7850</v>
          </cell>
          <cell r="O162" t="str">
            <v>NY BO 6300</v>
          </cell>
        </row>
        <row r="163">
          <cell r="A163" t="str">
            <v>MEX BO 5105</v>
          </cell>
          <cell r="O163" t="str">
            <v>NY BO 6500</v>
          </cell>
        </row>
        <row r="164">
          <cell r="A164" t="str">
            <v>MEX BO 5106</v>
          </cell>
          <cell r="O164" t="str">
            <v>NY BO 6600</v>
          </cell>
        </row>
        <row r="165">
          <cell r="A165" t="str">
            <v>MEX BO 5107</v>
          </cell>
          <cell r="O165" t="str">
            <v>NY BO 7100</v>
          </cell>
        </row>
        <row r="166">
          <cell r="A166" t="str">
            <v>MON 1</v>
          </cell>
          <cell r="O166" t="str">
            <v>OPERA 10191</v>
          </cell>
        </row>
        <row r="167">
          <cell r="A167" t="str">
            <v>MON 1 BO</v>
          </cell>
          <cell r="O167" t="str">
            <v>OPERA 10194</v>
          </cell>
        </row>
        <row r="168">
          <cell r="A168" t="str">
            <v>MON 2</v>
          </cell>
          <cell r="O168" t="str">
            <v>OPERA 10231</v>
          </cell>
        </row>
        <row r="169">
          <cell r="A169" t="str">
            <v>MON 2 BO</v>
          </cell>
          <cell r="O169" t="str">
            <v>OPERA 10274</v>
          </cell>
        </row>
        <row r="170">
          <cell r="A170" t="str">
            <v>NY BO 5100</v>
          </cell>
          <cell r="O170" t="str">
            <v>OPERA 10294</v>
          </cell>
        </row>
        <row r="171">
          <cell r="A171" t="str">
            <v>NY BO 5400</v>
          </cell>
          <cell r="O171" t="str">
            <v>OPERA 10296</v>
          </cell>
        </row>
        <row r="172">
          <cell r="A172" t="str">
            <v>NY BO 5600</v>
          </cell>
          <cell r="O172" t="str">
            <v>SALVA 0100</v>
          </cell>
        </row>
        <row r="173">
          <cell r="A173" t="str">
            <v>NY BO 5900</v>
          </cell>
          <cell r="O173" t="str">
            <v>SALVA 0300</v>
          </cell>
        </row>
        <row r="174">
          <cell r="A174" t="str">
            <v>NY BO 6200</v>
          </cell>
          <cell r="O174" t="str">
            <v>SALVA 0500</v>
          </cell>
        </row>
        <row r="175">
          <cell r="A175" t="str">
            <v>NY BO 6300</v>
          </cell>
          <cell r="O175" t="str">
            <v>SALVA 0700</v>
          </cell>
        </row>
        <row r="176">
          <cell r="A176" t="str">
            <v>NY BO 6500</v>
          </cell>
          <cell r="O176" t="str">
            <v>SALVA 0800</v>
          </cell>
        </row>
        <row r="177">
          <cell r="A177" t="str">
            <v>NY BO 6600</v>
          </cell>
          <cell r="O177" t="str">
            <v>SALVA 1000</v>
          </cell>
        </row>
        <row r="178">
          <cell r="A178" t="str">
            <v>NY BO 7100</v>
          </cell>
          <cell r="O178" t="str">
            <v>SALVA 1300</v>
          </cell>
        </row>
        <row r="179">
          <cell r="A179" t="str">
            <v>OPERA 10191</v>
          </cell>
          <cell r="O179" t="str">
            <v>SPIR 1083</v>
          </cell>
        </row>
        <row r="180">
          <cell r="A180" t="str">
            <v>OPERA 10194</v>
          </cell>
          <cell r="O180" t="str">
            <v>SPIR 2345</v>
          </cell>
        </row>
        <row r="181">
          <cell r="A181" t="str">
            <v>OPERA 10231</v>
          </cell>
          <cell r="O181" t="str">
            <v>SPIR 2346</v>
          </cell>
        </row>
        <row r="182">
          <cell r="A182" t="str">
            <v>OPERA 10274</v>
          </cell>
          <cell r="O182" t="str">
            <v>SPIR 2347</v>
          </cell>
        </row>
        <row r="183">
          <cell r="A183" t="str">
            <v>OPERA 10294</v>
          </cell>
          <cell r="O183" t="str">
            <v>SPIR 2348</v>
          </cell>
        </row>
        <row r="184">
          <cell r="A184" t="str">
            <v>OPERA 10296</v>
          </cell>
          <cell r="O184" t="str">
            <v>SPIR 9161</v>
          </cell>
        </row>
        <row r="185">
          <cell r="A185" t="str">
            <v>SALVA 0100</v>
          </cell>
          <cell r="O185" t="str">
            <v>TECF 7/10325</v>
          </cell>
        </row>
        <row r="186">
          <cell r="A186" t="str">
            <v>SALVA 0300</v>
          </cell>
          <cell r="O186" t="str">
            <v>TECF 7/10414</v>
          </cell>
        </row>
        <row r="187">
          <cell r="A187" t="str">
            <v>SALVA 0500</v>
          </cell>
          <cell r="O187" t="str">
            <v>TECF 7/6079</v>
          </cell>
        </row>
        <row r="188">
          <cell r="A188" t="str">
            <v>SALVA 0700</v>
          </cell>
          <cell r="O188" t="str">
            <v>TREN 101</v>
          </cell>
        </row>
        <row r="189">
          <cell r="A189" t="str">
            <v>SALVA 0800</v>
          </cell>
          <cell r="O189" t="str">
            <v>TREN 10263</v>
          </cell>
        </row>
        <row r="190">
          <cell r="A190" t="str">
            <v>SALVA 1000</v>
          </cell>
          <cell r="O190" t="str">
            <v>TREN 10376</v>
          </cell>
        </row>
        <row r="191">
          <cell r="A191" t="str">
            <v>SALVA 1300</v>
          </cell>
          <cell r="O191" t="str">
            <v>TREN 10390</v>
          </cell>
        </row>
        <row r="192">
          <cell r="A192" t="str">
            <v>SPIR 1083</v>
          </cell>
          <cell r="O192" t="str">
            <v>TREN 10391</v>
          </cell>
        </row>
        <row r="193">
          <cell r="A193" t="str">
            <v>SPIR 2345</v>
          </cell>
          <cell r="O193" t="str">
            <v>TWIL 1081</v>
          </cell>
        </row>
        <row r="194">
          <cell r="A194" t="str">
            <v>SPIR 2346</v>
          </cell>
          <cell r="O194" t="str">
            <v>TWIL 2342</v>
          </cell>
        </row>
        <row r="195">
          <cell r="A195" t="str">
            <v>SPIR 2347</v>
          </cell>
          <cell r="O195" t="str">
            <v>TWIL 5139</v>
          </cell>
        </row>
        <row r="196">
          <cell r="A196" t="str">
            <v>SPIR 2348</v>
          </cell>
          <cell r="O196" t="str">
            <v>TWIL 9084</v>
          </cell>
        </row>
        <row r="197">
          <cell r="A197" t="str">
            <v>SPIR 9161</v>
          </cell>
          <cell r="O197" t="str">
            <v>VERGF2 111</v>
          </cell>
        </row>
        <row r="198">
          <cell r="A198" t="str">
            <v>TECF 7/10325</v>
          </cell>
          <cell r="O198" t="str">
            <v>VERGF2 112</v>
          </cell>
        </row>
        <row r="199">
          <cell r="A199" t="str">
            <v>TECF 7/10414</v>
          </cell>
          <cell r="O199" t="str">
            <v>VERGF2 116</v>
          </cell>
        </row>
        <row r="200">
          <cell r="A200" t="str">
            <v>TECF 7/6079</v>
          </cell>
          <cell r="O200" t="str">
            <v>VERGF2 119</v>
          </cell>
        </row>
        <row r="201">
          <cell r="A201" t="str">
            <v>TREN 101</v>
          </cell>
          <cell r="O201" t="str">
            <v>VERGF2 121</v>
          </cell>
        </row>
        <row r="202">
          <cell r="A202" t="str">
            <v>TREN 10263</v>
          </cell>
          <cell r="O202" t="str">
            <v>WAI BO 90</v>
          </cell>
        </row>
        <row r="203">
          <cell r="A203" t="str">
            <v>TREN 10376</v>
          </cell>
          <cell r="O203" t="str">
            <v>WAI BO 91</v>
          </cell>
        </row>
        <row r="204">
          <cell r="A204" t="str">
            <v>TREN 10390</v>
          </cell>
          <cell r="O204" t="str">
            <v>WAI BO 91</v>
          </cell>
        </row>
        <row r="205">
          <cell r="A205" t="str">
            <v>TREN 10391</v>
          </cell>
          <cell r="O205" t="str">
            <v>UPP BO 80</v>
          </cell>
        </row>
        <row r="206">
          <cell r="A206" t="str">
            <v>TWIL 1081</v>
          </cell>
          <cell r="O206" t="str">
            <v>UPP BO 82</v>
          </cell>
        </row>
        <row r="207">
          <cell r="A207" t="str">
            <v>TWIL 2342</v>
          </cell>
          <cell r="O207" t="str">
            <v>CLOSE 001</v>
          </cell>
        </row>
        <row r="208">
          <cell r="A208" t="str">
            <v>TWIL 5139</v>
          </cell>
          <cell r="O208" t="str">
            <v>CLOSE 003</v>
          </cell>
        </row>
        <row r="209">
          <cell r="A209" t="str">
            <v>TWIL 9084</v>
          </cell>
          <cell r="O209" t="str">
            <v>CLOSE 005</v>
          </cell>
        </row>
        <row r="210">
          <cell r="A210" t="str">
            <v>VERGF2 111</v>
          </cell>
        </row>
        <row r="211">
          <cell r="A211" t="str">
            <v>VERGF2 112</v>
          </cell>
        </row>
        <row r="212">
          <cell r="A212" t="str">
            <v>VERGF2 116</v>
          </cell>
        </row>
        <row r="213">
          <cell r="A213" t="str">
            <v>VERGF2 119</v>
          </cell>
        </row>
        <row r="214">
          <cell r="A214" t="str">
            <v>VERGF2 121</v>
          </cell>
        </row>
        <row r="215">
          <cell r="A215" t="str">
            <v>WAI BO 90</v>
          </cell>
        </row>
        <row r="216">
          <cell r="A216" t="str">
            <v>WAI BO 91</v>
          </cell>
        </row>
        <row r="217">
          <cell r="A217" t="str">
            <v>WAI BO 91</v>
          </cell>
        </row>
        <row r="218">
          <cell r="A218" t="str">
            <v>UPP BO 80</v>
          </cell>
        </row>
        <row r="219">
          <cell r="A219" t="str">
            <v>UPP BO 82</v>
          </cell>
        </row>
        <row r="220">
          <cell r="A220" t="str">
            <v>CLOSE 001</v>
          </cell>
        </row>
        <row r="221">
          <cell r="A221" t="str">
            <v>CLOSE 003</v>
          </cell>
        </row>
        <row r="222">
          <cell r="A222" t="str">
            <v>CLOSE 005</v>
          </cell>
        </row>
      </sheetData>
      <sheetData sheetId="12">
        <row r="2">
          <cell r="D2" t="str">
            <v>L</v>
          </cell>
          <cell r="J2">
            <v>0</v>
          </cell>
          <cell r="K2" t="str">
            <v>RR07</v>
          </cell>
          <cell r="L2" t="str">
            <v>RR08</v>
          </cell>
          <cell r="M2">
            <v>1002</v>
          </cell>
          <cell r="O2" t="str">
            <v>oo</v>
          </cell>
        </row>
        <row r="3">
          <cell r="D3" t="str">
            <v>P</v>
          </cell>
          <cell r="J3" t="str">
            <v>RR14</v>
          </cell>
          <cell r="L3" t="str">
            <v>RR08/3</v>
          </cell>
          <cell r="M3">
            <v>1015</v>
          </cell>
          <cell r="O3" t="str">
            <v>ss</v>
          </cell>
        </row>
        <row r="4">
          <cell r="M4">
            <v>8004</v>
          </cell>
          <cell r="O4" t="str">
            <v>tu</v>
          </cell>
        </row>
        <row r="5">
          <cell r="M5">
            <v>8014</v>
          </cell>
          <cell r="O5" t="str">
            <v>ev</v>
          </cell>
        </row>
        <row r="6">
          <cell r="M6">
            <v>9006</v>
          </cell>
          <cell r="O6" t="str">
            <v>exp</v>
          </cell>
        </row>
        <row r="7">
          <cell r="M7" t="str">
            <v>white</v>
          </cell>
        </row>
        <row r="8">
          <cell r="M8" t="str">
            <v>X</v>
          </cell>
        </row>
        <row r="12">
          <cell r="M12">
            <v>8014</v>
          </cell>
        </row>
      </sheetData>
      <sheetData sheetId="13">
        <row r="2">
          <cell r="D2" t="str">
            <v>L</v>
          </cell>
          <cell r="F2" t="str">
            <v>A</v>
          </cell>
          <cell r="L2" t="str">
            <v>RR08</v>
          </cell>
          <cell r="M2" t="str">
            <v>white</v>
          </cell>
          <cell r="N2" t="str">
            <v>OKB</v>
          </cell>
        </row>
        <row r="3">
          <cell r="D3" t="str">
            <v>P</v>
          </cell>
          <cell r="F3" t="str">
            <v>B</v>
          </cell>
          <cell r="L3" t="str">
            <v>RR08/1</v>
          </cell>
          <cell r="N3" t="str">
            <v>OKS</v>
          </cell>
        </row>
        <row r="4">
          <cell r="F4" t="str">
            <v>C</v>
          </cell>
          <cell r="L4" t="str">
            <v>RR08/3</v>
          </cell>
        </row>
        <row r="5">
          <cell r="L5" t="str">
            <v>RR08/4</v>
          </cell>
        </row>
      </sheetData>
      <sheetData sheetId="14">
        <row r="2">
          <cell r="D2" t="str">
            <v>L</v>
          </cell>
          <cell r="J2" t="str">
            <v>RR14</v>
          </cell>
          <cell r="M2" t="str">
            <v>white</v>
          </cell>
        </row>
        <row r="3">
          <cell r="D3" t="str">
            <v>P</v>
          </cell>
          <cell r="J3">
            <v>0</v>
          </cell>
          <cell r="M3">
            <v>9006</v>
          </cell>
        </row>
        <row r="4">
          <cell r="M4">
            <v>8014</v>
          </cell>
        </row>
        <row r="5">
          <cell r="M5">
            <v>8004</v>
          </cell>
        </row>
        <row r="6">
          <cell r="M6">
            <v>1015</v>
          </cell>
        </row>
        <row r="7">
          <cell r="M7">
            <v>1002</v>
          </cell>
        </row>
        <row r="10">
          <cell r="M10">
            <v>8014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T47"/>
  <sheetViews>
    <sheetView tabSelected="1" zoomScale="90" zoomScaleNormal="90" zoomScaleSheetLayoutView="75" workbookViewId="0">
      <selection activeCell="A51" sqref="A51"/>
    </sheetView>
  </sheetViews>
  <sheetFormatPr defaultColWidth="9.140625" defaultRowHeight="12.75"/>
  <cols>
    <col min="1" max="1" width="10.140625" style="92" customWidth="1"/>
    <col min="2" max="2" width="7.28515625" style="92" bestFit="1" customWidth="1"/>
    <col min="3" max="8" width="10.140625" style="92" customWidth="1"/>
    <col min="9" max="9" width="14.85546875" style="92" bestFit="1" customWidth="1"/>
    <col min="10" max="16" width="10.140625" style="92" customWidth="1"/>
    <col min="17" max="17" width="31" style="92" customWidth="1"/>
    <col min="18" max="18" width="26.5703125" style="92" customWidth="1"/>
    <col min="19" max="19" width="31" style="92" customWidth="1"/>
    <col min="20" max="16384" width="9.140625" style="92"/>
  </cols>
  <sheetData>
    <row r="1" spans="1:20" s="78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49</v>
      </c>
    </row>
    <row r="2" spans="1:20" s="78" customFormat="1" ht="15.75" customHeight="1">
      <c r="A2" s="4" t="s">
        <v>4</v>
      </c>
      <c r="B2" s="4"/>
      <c r="C2" s="4"/>
      <c r="D2" s="4"/>
      <c r="E2" s="4"/>
      <c r="F2" s="79"/>
      <c r="G2" s="79"/>
      <c r="H2" s="79"/>
      <c r="I2" s="79"/>
      <c r="J2" s="79"/>
      <c r="K2" s="5" t="s">
        <v>50</v>
      </c>
      <c r="L2" s="79"/>
      <c r="M2" s="5" t="s">
        <v>13</v>
      </c>
      <c r="N2" s="79"/>
      <c r="O2" s="79"/>
      <c r="P2" s="79"/>
      <c r="Q2" s="80"/>
      <c r="R2" s="80"/>
      <c r="S2" s="80" t="s">
        <v>0</v>
      </c>
    </row>
    <row r="3" spans="1:20" s="84" customFormat="1" ht="40.5" customHeight="1">
      <c r="A3" s="359" t="str">
        <f>VLOOKUP('Luna překlady'!A2,'Luna překlady'!A:D,VLOOKUP(S3,'Luna překlady'!$G$1:$H$4,2,0),0)</f>
        <v>Objednávkový formulář látkové rolety</v>
      </c>
      <c r="B3" s="81"/>
      <c r="C3" s="81"/>
      <c r="D3" s="81"/>
      <c r="E3" s="81"/>
      <c r="F3" s="81"/>
      <c r="G3" s="82"/>
      <c r="H3" s="83"/>
      <c r="J3" s="85"/>
      <c r="K3" s="85"/>
      <c r="L3" s="85"/>
      <c r="M3" s="85"/>
      <c r="N3" s="85"/>
      <c r="O3" s="86"/>
      <c r="P3" s="86"/>
      <c r="S3" s="358" t="s">
        <v>973</v>
      </c>
    </row>
    <row r="4" spans="1:20" s="89" customFormat="1" ht="20.25" customHeight="1">
      <c r="A4" s="87" t="s">
        <v>264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R4" s="90"/>
      <c r="S4" s="90"/>
    </row>
    <row r="5" spans="1:20" s="89" customFormat="1" ht="15" customHeight="1" thickBot="1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R5" s="91"/>
      <c r="S5" s="91"/>
    </row>
    <row r="6" spans="1:20" s="89" customFormat="1" ht="15" customHeight="1" thickBot="1">
      <c r="A6" s="544" t="str">
        <f>VLOOKUP('Luna překlady'!A3,'Luna překlady'!A:D,VLOOKUP(S3,'Luna překlady'!$G$1:$H$4,2,0),0)</f>
        <v>Objednávka</v>
      </c>
      <c r="B6" s="545"/>
      <c r="C6" s="545"/>
      <c r="D6" s="545"/>
      <c r="E6" s="545"/>
      <c r="F6" s="546"/>
      <c r="G6" s="92"/>
      <c r="H6" s="544" t="str">
        <f>VLOOKUP('Luna překlady'!A8,'Luna překlady'!A:D,VLOOKUP(S3,'Luna překlady'!$G$1:$H$4,2,0),0)</f>
        <v>Objednatel</v>
      </c>
      <c r="I6" s="545"/>
      <c r="J6" s="545"/>
      <c r="K6" s="545"/>
      <c r="L6" s="546"/>
      <c r="M6" s="88"/>
      <c r="N6" s="88"/>
      <c r="O6" s="88"/>
      <c r="P6" s="88"/>
      <c r="R6" s="91"/>
      <c r="S6" s="91"/>
    </row>
    <row r="7" spans="1:20" s="89" customFormat="1" ht="15" customHeight="1" thickTop="1">
      <c r="A7" s="547" t="str">
        <f>VLOOKUP('Luna překlady'!A4,'Luna překlady'!A:D,VLOOKUP(S3,'Luna překlady'!$G$1:$H$4,2,0),0)</f>
        <v>Číslo zakázky:</v>
      </c>
      <c r="B7" s="548"/>
      <c r="C7" s="549"/>
      <c r="D7" s="549"/>
      <c r="E7" s="549"/>
      <c r="F7" s="550"/>
      <c r="H7" s="551" t="str">
        <f>VLOOKUP('Luna překlady'!A9,'Luna překlady'!A:D,VLOOKUP(S3,'Luna překlady'!$G$1:$H$4,2,0),0)</f>
        <v>IČ:</v>
      </c>
      <c r="I7" s="552"/>
      <c r="J7" s="553"/>
      <c r="K7" s="554"/>
      <c r="L7" s="555"/>
      <c r="M7" s="88"/>
      <c r="N7" s="88"/>
      <c r="O7" s="88"/>
      <c r="P7" s="88"/>
      <c r="R7" s="91"/>
      <c r="S7" s="91"/>
    </row>
    <row r="8" spans="1:20" s="89" customFormat="1" ht="15" customHeight="1">
      <c r="A8" s="523"/>
      <c r="B8" s="524"/>
      <c r="C8" s="525"/>
      <c r="D8" s="525"/>
      <c r="E8" s="525"/>
      <c r="F8" s="526"/>
      <c r="H8" s="523" t="str">
        <f>VLOOKUP('Luna překlady'!A10,'Luna překlady'!A:D,VLOOKUP(S3,'Luna překlady'!$G$1:$H$4,2,0),0)</f>
        <v>DIČ:</v>
      </c>
      <c r="I8" s="524"/>
      <c r="J8" s="556"/>
      <c r="K8" s="557"/>
      <c r="L8" s="558"/>
      <c r="M8" s="88"/>
      <c r="N8" s="88"/>
      <c r="O8" s="88"/>
      <c r="P8" s="88"/>
      <c r="R8" s="91"/>
      <c r="S8" s="91"/>
    </row>
    <row r="9" spans="1:20" s="89" customFormat="1" ht="15" customHeight="1">
      <c r="A9" s="523" t="str">
        <f>VLOOKUP('Luna překlady'!A5,'Luna překlady'!A:D,VLOOKUP(S3,'Luna překlady'!$G$1:$H$4,2,0),0)</f>
        <v>Objednáno dne:</v>
      </c>
      <c r="B9" s="524"/>
      <c r="C9" s="525"/>
      <c r="D9" s="525"/>
      <c r="E9" s="525"/>
      <c r="F9" s="526"/>
      <c r="H9" s="527" t="str">
        <f>VLOOKUP('Luna překlady'!A11,'Luna překlady'!A:D,VLOOKUP(S3,'Luna překlady'!$G$1:$H$4,2,0),0)</f>
        <v>Fakturační adresa:</v>
      </c>
      <c r="I9" s="528"/>
      <c r="J9" s="529"/>
      <c r="K9" s="530"/>
      <c r="L9" s="531"/>
      <c r="M9" s="88"/>
      <c r="N9" s="88"/>
      <c r="O9" s="88"/>
      <c r="P9" s="88"/>
      <c r="R9" s="91"/>
      <c r="S9" s="91"/>
    </row>
    <row r="10" spans="1:20" s="89" customFormat="1" ht="15" customHeight="1">
      <c r="A10" s="523"/>
      <c r="B10" s="524"/>
      <c r="C10" s="525"/>
      <c r="D10" s="525"/>
      <c r="E10" s="525"/>
      <c r="F10" s="526"/>
      <c r="H10" s="527"/>
      <c r="I10" s="528"/>
      <c r="J10" s="529"/>
      <c r="K10" s="530"/>
      <c r="L10" s="531"/>
      <c r="M10" s="88"/>
      <c r="N10" s="88"/>
      <c r="O10" s="88"/>
      <c r="P10" s="88"/>
      <c r="R10" s="91"/>
      <c r="S10" s="91"/>
    </row>
    <row r="11" spans="1:20" ht="15" customHeight="1">
      <c r="A11" s="523" t="str">
        <f>VLOOKUP('Luna překlady'!A6,'Luna překlady'!A:D,VLOOKUP(S3,'Luna překlady'!$G$1:$H$4,2,0),0)</f>
        <v>Telefon:</v>
      </c>
      <c r="B11" s="524"/>
      <c r="C11" s="525"/>
      <c r="D11" s="525"/>
      <c r="E11" s="525"/>
      <c r="F11" s="526"/>
      <c r="H11" s="527"/>
      <c r="I11" s="528"/>
      <c r="J11" s="532"/>
      <c r="K11" s="533"/>
      <c r="L11" s="534"/>
      <c r="M11" s="93"/>
      <c r="N11" s="93"/>
      <c r="O11" s="93"/>
      <c r="P11" s="93"/>
      <c r="R11" s="94"/>
      <c r="S11" s="94"/>
    </row>
    <row r="12" spans="1:20" ht="15" customHeight="1">
      <c r="A12" s="523"/>
      <c r="B12" s="524"/>
      <c r="C12" s="525"/>
      <c r="D12" s="525"/>
      <c r="E12" s="525"/>
      <c r="F12" s="526"/>
      <c r="H12" s="535" t="str">
        <f>VLOOKUP('Luna překlady'!A12,'Luna překlady'!A:D,VLOOKUP(S3,'Luna překlady'!$G$1:$H$4,2,0),0)</f>
        <v>Dodací adresa:</v>
      </c>
      <c r="I12" s="536"/>
      <c r="J12" s="541"/>
      <c r="K12" s="542"/>
      <c r="L12" s="543"/>
      <c r="M12" s="93"/>
      <c r="N12" s="93"/>
      <c r="O12" s="93"/>
      <c r="P12" s="93"/>
      <c r="R12" s="94"/>
      <c r="S12" s="94"/>
    </row>
    <row r="13" spans="1:20" ht="15" customHeight="1">
      <c r="A13" s="523" t="str">
        <f>VLOOKUP('Luna překlady'!A7,'Luna překlady'!A:D,VLOOKUP(S3,'Luna překlady'!$G$1:$H$4,2,0),0)</f>
        <v>Termín dodání:</v>
      </c>
      <c r="B13" s="524"/>
      <c r="C13" s="525"/>
      <c r="D13" s="525"/>
      <c r="E13" s="525"/>
      <c r="F13" s="526"/>
      <c r="H13" s="537"/>
      <c r="I13" s="538"/>
      <c r="J13" s="541"/>
      <c r="K13" s="542"/>
      <c r="L13" s="543"/>
      <c r="M13" s="93"/>
      <c r="N13" s="93"/>
      <c r="O13" s="93"/>
      <c r="P13" s="93"/>
      <c r="R13" s="94"/>
      <c r="S13" s="94"/>
    </row>
    <row r="14" spans="1:20" ht="15" customHeight="1" thickBot="1">
      <c r="A14" s="562"/>
      <c r="B14" s="563"/>
      <c r="C14" s="564"/>
      <c r="D14" s="564"/>
      <c r="E14" s="564"/>
      <c r="F14" s="565"/>
      <c r="H14" s="539"/>
      <c r="I14" s="540"/>
      <c r="J14" s="566"/>
      <c r="K14" s="567"/>
      <c r="L14" s="568"/>
      <c r="M14" s="93"/>
      <c r="N14" s="93"/>
      <c r="O14" s="93"/>
      <c r="P14" s="93"/>
      <c r="R14" s="94"/>
      <c r="S14" s="94"/>
    </row>
    <row r="15" spans="1:20" ht="21.75" customHeight="1" thickBot="1">
      <c r="A15" s="94"/>
      <c r="B15" s="94"/>
      <c r="C15" s="95"/>
      <c r="D15" s="95"/>
      <c r="E15" s="95"/>
      <c r="F15" s="569"/>
      <c r="G15" s="569"/>
      <c r="H15" s="569"/>
      <c r="I15" s="569"/>
      <c r="J15" s="569"/>
      <c r="K15" s="93"/>
      <c r="L15" s="93"/>
      <c r="M15" s="93"/>
      <c r="N15" s="93"/>
      <c r="O15" s="93"/>
      <c r="P15" s="93"/>
      <c r="R15" s="94"/>
      <c r="S15" s="94"/>
    </row>
    <row r="16" spans="1:20" s="97" customFormat="1" ht="36.75" customHeight="1" thickBot="1">
      <c r="A16" s="360" t="str">
        <f>VLOOKUP('Luna překlady'!A13,'Luna překlady'!A:D,VLOOKUP(S3,'Luna překlady'!$G$1:$H$4,2,0),0)</f>
        <v>Pozice</v>
      </c>
      <c r="B16" s="361" t="str">
        <f>VLOOKUP('Luna překlady'!A14,'Luna překlady'!A:D,VLOOKUP(S3,'Luna překlady'!$G$1:$H$4,2,0),0)</f>
        <v>Počet ks</v>
      </c>
      <c r="C16" s="362" t="str">
        <f>VLOOKUP('Luna překlady'!A15,'Luna překlady'!A:D,VLOOKUP(S3,'Luna překlady'!$G$1:$H$4,2,0),0)</f>
        <v>Typ výrobku</v>
      </c>
      <c r="D16" s="362" t="str">
        <f>VLOOKUP('Luna překlady'!A16,'Luna překlady'!A:D,VLOOKUP(S3,'Luna překlady'!$G$1:$H$4,2,0),0)</f>
        <v>Rozměr navíjecí trubky</v>
      </c>
      <c r="E16" s="362" t="str">
        <f>VLOOKUP('Luna překlady'!A17,'Luna překlady'!A:D,VLOOKUP(S3,'Luna překlady'!$G$1:$H$4,2,0),0)</f>
        <v>Šířka (mm)</v>
      </c>
      <c r="F16" s="362" t="str">
        <f>VLOOKUP('Luna překlady'!A18,'Luna překlady'!A:D,VLOOKUP(S3,'Luna překlady'!$G$1:$H$4,2,0),0)</f>
        <v>Výška (mm)</v>
      </c>
      <c r="G16" s="362" t="str">
        <f>VLOOKUP('Luna překlady'!A19,'Luna překlady'!A:D,VLOOKUP(S3,'Luna překlady'!$G$1:$H$4,2,0),0)</f>
        <v>Ovládání L/P</v>
      </c>
      <c r="H16" s="362" t="str">
        <f>VLOOKUP('Luna překlady'!A20,'Luna překlady'!A:D,VLOOKUP(S3,'Luna překlady'!$G$1:$H$4,2,0),0)</f>
        <v>Ovládání délka (mm)</v>
      </c>
      <c r="I16" s="362" t="str">
        <f>VLOOKUP('Luna překlady'!A21,'Luna překlady'!A:D,VLOOKUP(S3,'Luna překlady'!$G$1:$H$4,2,0),0)</f>
        <v>Barva látky</v>
      </c>
      <c r="J16" s="362" t="str">
        <f>VLOOKUP('Luna překlady'!A22,'Luna překlady'!A:D,VLOOKUP(S3,'Luna překlady'!$G$1:$H$4,2,0),0)</f>
        <v>Návin látky</v>
      </c>
      <c r="K16" s="362" t="str">
        <f>VLOOKUP('Luna překlady'!A23,'Luna překlady'!A:D,VLOOKUP(S3,'Luna překlady'!$G$1:$H$4,2,0),0)</f>
        <v>Vedení</v>
      </c>
      <c r="L16" s="362" t="str">
        <f>VLOOKUP('Luna překlady'!A24,'Luna překlady'!A:D,VLOOKUP(S3,'Luna překlady'!$G$1:$H$4,2,0),0)</f>
        <v>Kazeta nebo krycí profil</v>
      </c>
      <c r="M16" s="362" t="str">
        <f>VLOOKUP('Luna překlady'!A25,'Luna překlady'!A:D,VLOOKUP(S3,'Luna překlady'!$G$1:$H$4,2,0),0)</f>
        <v>Dolní lišta</v>
      </c>
      <c r="N16" s="362" t="str">
        <f>VLOOKUP('Luna překlady'!A26,'Luna překlady'!A:D,VLOOKUP(S3,'Luna překlady'!$G$1:$H$4,2,0),0)</f>
        <v>Barva lakovaných komponent</v>
      </c>
      <c r="O16" s="362" t="str">
        <f>VLOOKUP('Luna překlady'!A27,'Luna překlady'!A:D,VLOOKUP(S3,'Luna překlady'!$G$1:$H$4,2,0),0)</f>
        <v>Uchycení</v>
      </c>
      <c r="P16" s="373" t="s">
        <v>975</v>
      </c>
      <c r="Q16" s="363" t="str">
        <f>VLOOKUP('Luna překlady'!A28,'Luna překlady'!A:D,VLOOKUP(S3,'Luna překlady'!$G$1:$H$4,2,0),0)</f>
        <v>Ověření š/hm.</v>
      </c>
      <c r="R16" s="364" t="str">
        <f>VLOOKUP('Luna překlady'!A29,'Luna překlady'!A:D,VLOOKUP(S3,'Luna překlady'!$G$1:$H$4,2,0),0)</f>
        <v>Ověření v</v>
      </c>
      <c r="S16" s="364" t="str">
        <f>VLOOKUP('Luna překlady'!A30,'Luna překlady'!A:D,VLOOKUP(S3,'Luna překlady'!$G$1:$H$4,2,0),0)</f>
        <v>Poznámka</v>
      </c>
      <c r="T16" s="96"/>
    </row>
    <row r="17" spans="1:20" ht="15" customHeight="1" thickBot="1">
      <c r="A17" s="98">
        <v>1</v>
      </c>
      <c r="B17" s="98">
        <v>2</v>
      </c>
      <c r="C17" s="98">
        <v>3</v>
      </c>
      <c r="D17" s="98">
        <v>4</v>
      </c>
      <c r="E17" s="98">
        <v>5</v>
      </c>
      <c r="F17" s="98">
        <v>6</v>
      </c>
      <c r="G17" s="98">
        <v>7</v>
      </c>
      <c r="H17" s="98">
        <v>8</v>
      </c>
      <c r="I17" s="98">
        <v>9</v>
      </c>
      <c r="J17" s="452">
        <v>10</v>
      </c>
      <c r="K17" s="98">
        <v>11</v>
      </c>
      <c r="L17" s="98">
        <v>12</v>
      </c>
      <c r="M17" s="98">
        <v>13</v>
      </c>
      <c r="N17" s="98">
        <v>14</v>
      </c>
      <c r="O17" s="452">
        <v>15</v>
      </c>
      <c r="P17" s="98">
        <v>16</v>
      </c>
      <c r="Q17" s="99"/>
      <c r="S17" s="94"/>
      <c r="T17" s="94"/>
    </row>
    <row r="18" spans="1:20" ht="21" customHeight="1">
      <c r="A18" s="100"/>
      <c r="B18" s="101"/>
      <c r="C18" s="155" t="str">
        <f>IF($B18=""," ","RRn")</f>
        <v xml:space="preserve"> </v>
      </c>
      <c r="D18" s="155" t="str">
        <f>IF($B18=""," ",15)</f>
        <v xml:space="preserve"> </v>
      </c>
      <c r="E18" s="101"/>
      <c r="F18" s="102"/>
      <c r="G18" s="103"/>
      <c r="H18" s="102"/>
      <c r="I18" s="103"/>
      <c r="J18" s="459" t="str">
        <f t="shared" ref="J18:J28" si="0">IF($B18="","","A")</f>
        <v/>
      </c>
      <c r="K18" s="103"/>
      <c r="L18" s="103"/>
      <c r="M18" s="103"/>
      <c r="N18" s="103"/>
      <c r="O18" s="451" t="str">
        <f t="shared" ref="O18:O28" si="1">IF($B18=""," ","OKS")</f>
        <v xml:space="preserve"> </v>
      </c>
      <c r="P18" s="374"/>
      <c r="Q18" s="443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R18" s="443" t="str">
        <f>IF($I18&lt;&gt;"",IF(OR(AND(VLOOKUP($I18,help_látky!$A$3:$C$298,3,FALSE)&lt;=help_látky!$K$1,$F18&lt;=VLOOKUP($D18,help_látky!$G$2:$L$8,5,FALSE)),AND(VLOOKUP($I18,help_látky!$A$3:$C$298,3,FALSE)&gt;help_látky!$K$1,$F18&lt;=VLOOKUP($D18,help_látky!$G$2:$L$8,6,FALSE))),"OK","Překročena max.výška látky"),"")</f>
        <v/>
      </c>
      <c r="S18" s="345"/>
      <c r="T18" s="94"/>
    </row>
    <row r="19" spans="1:20" ht="21" customHeight="1">
      <c r="A19" s="104"/>
      <c r="B19" s="105"/>
      <c r="C19" s="156" t="str">
        <f t="shared" ref="C19:C28" si="2">IF($B19=""," ","RRn")</f>
        <v xml:space="preserve"> </v>
      </c>
      <c r="D19" s="156" t="str">
        <f t="shared" ref="D19:D28" si="3">IF($B19=""," ",15)</f>
        <v xml:space="preserve"> </v>
      </c>
      <c r="E19" s="105"/>
      <c r="F19" s="106"/>
      <c r="G19" s="107"/>
      <c r="H19" s="106"/>
      <c r="I19" s="107"/>
      <c r="J19" s="156" t="str">
        <f t="shared" si="0"/>
        <v/>
      </c>
      <c r="K19" s="107"/>
      <c r="L19" s="107"/>
      <c r="M19" s="107"/>
      <c r="N19" s="107"/>
      <c r="O19" s="157" t="str">
        <f t="shared" si="1"/>
        <v xml:space="preserve"> </v>
      </c>
      <c r="P19" s="375"/>
      <c r="Q19" s="442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R19" s="442" t="str">
        <f>IF($I19&lt;&gt;"",IF(OR(AND(VLOOKUP($I19,help_látky!$A$3:$C$298,3,FALSE)&lt;=help_látky!$K$1,$F19&lt;=VLOOKUP($D19,help_látky!$G$2:$L$8,5,FALSE)),AND(VLOOKUP($I19,help_látky!$A$3:$C$298,3,FALSE)&gt;help_látky!$K$1,$F19&lt;=VLOOKUP($D19,help_látky!$G$2:$L$8,6,FALSE))),"OK","Překročena max.výška látky"),"")</f>
        <v/>
      </c>
      <c r="S19" s="346"/>
      <c r="T19" s="94"/>
    </row>
    <row r="20" spans="1:20" ht="21" customHeight="1">
      <c r="A20" s="104"/>
      <c r="B20" s="105"/>
      <c r="C20" s="157" t="str">
        <f t="shared" si="2"/>
        <v xml:space="preserve"> </v>
      </c>
      <c r="D20" s="157" t="str">
        <f t="shared" si="3"/>
        <v xml:space="preserve"> </v>
      </c>
      <c r="E20" s="105"/>
      <c r="F20" s="106"/>
      <c r="G20" s="107"/>
      <c r="H20" s="106"/>
      <c r="I20" s="107"/>
      <c r="J20" s="156" t="str">
        <f t="shared" si="0"/>
        <v/>
      </c>
      <c r="K20" s="107"/>
      <c r="L20" s="107"/>
      <c r="M20" s="107"/>
      <c r="N20" s="107"/>
      <c r="O20" s="157" t="str">
        <f t="shared" si="1"/>
        <v xml:space="preserve"> </v>
      </c>
      <c r="P20" s="375"/>
      <c r="Q20" s="442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R20" s="442" t="str">
        <f>IF($I20&lt;&gt;"",IF(OR(AND(VLOOKUP($I20,help_látky!$A$3:$C$298,3,FALSE)&lt;=help_látky!$K$1,$F20&lt;=VLOOKUP($D20,help_látky!$G$2:$L$8,5,FALSE)),AND(VLOOKUP($I20,help_látky!$A$3:$C$298,3,FALSE)&gt;help_látky!$K$1,$F20&lt;=VLOOKUP($D20,help_látky!$G$2:$L$8,6,FALSE))),"OK","Překročena max.výška látky"),"")</f>
        <v/>
      </c>
      <c r="S20" s="346"/>
      <c r="T20" s="94"/>
    </row>
    <row r="21" spans="1:20" ht="21" customHeight="1">
      <c r="A21" s="104"/>
      <c r="B21" s="105"/>
      <c r="C21" s="157" t="str">
        <f t="shared" si="2"/>
        <v xml:space="preserve"> </v>
      </c>
      <c r="D21" s="157" t="str">
        <f t="shared" si="3"/>
        <v xml:space="preserve"> </v>
      </c>
      <c r="E21" s="105"/>
      <c r="F21" s="106"/>
      <c r="G21" s="107"/>
      <c r="H21" s="106"/>
      <c r="I21" s="107"/>
      <c r="J21" s="156" t="str">
        <f t="shared" si="0"/>
        <v/>
      </c>
      <c r="K21" s="107"/>
      <c r="L21" s="107"/>
      <c r="M21" s="107"/>
      <c r="N21" s="107"/>
      <c r="O21" s="157" t="str">
        <f t="shared" si="1"/>
        <v xml:space="preserve"> </v>
      </c>
      <c r="P21" s="375"/>
      <c r="Q21" s="442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R21" s="442" t="str">
        <f>IF($I21&lt;&gt;"",IF(OR(AND(VLOOKUP($I21,help_látky!$A$3:$C$298,3,FALSE)&lt;=help_látky!$K$1,$F21&lt;=VLOOKUP($D21,help_látky!$G$2:$L$8,5,FALSE)),AND(VLOOKUP($I21,help_látky!$A$3:$C$298,3,FALSE)&gt;help_látky!$K$1,$F21&lt;=VLOOKUP($D21,help_látky!$G$2:$L$8,6,FALSE))),"OK","Překročena max.výška látky"),"")</f>
        <v/>
      </c>
      <c r="S21" s="346"/>
      <c r="T21" s="94"/>
    </row>
    <row r="22" spans="1:20" ht="21" customHeight="1">
      <c r="A22" s="104"/>
      <c r="B22" s="105"/>
      <c r="C22" s="157" t="str">
        <f t="shared" si="2"/>
        <v xml:space="preserve"> </v>
      </c>
      <c r="D22" s="157" t="str">
        <f t="shared" si="3"/>
        <v xml:space="preserve"> </v>
      </c>
      <c r="E22" s="105"/>
      <c r="F22" s="106"/>
      <c r="G22" s="107"/>
      <c r="H22" s="106"/>
      <c r="I22" s="107"/>
      <c r="J22" s="156" t="str">
        <f t="shared" si="0"/>
        <v/>
      </c>
      <c r="K22" s="107"/>
      <c r="L22" s="107"/>
      <c r="M22" s="107"/>
      <c r="N22" s="107"/>
      <c r="O22" s="157" t="str">
        <f t="shared" si="1"/>
        <v xml:space="preserve"> </v>
      </c>
      <c r="P22" s="375"/>
      <c r="Q22" s="442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R22" s="442" t="str">
        <f>IF($I22&lt;&gt;"",IF(OR(AND(VLOOKUP($I22,help_látky!$A$3:$C$298,3,FALSE)&lt;=help_látky!$K$1,$F22&lt;=VLOOKUP($D22,help_látky!$G$2:$L$8,5,FALSE)),AND(VLOOKUP($I22,help_látky!$A$3:$C$298,3,FALSE)&gt;help_látky!$K$1,$F22&lt;=VLOOKUP($D22,help_látky!$G$2:$L$8,6,FALSE))),"OK","Překročena max.výška látky"),"")</f>
        <v/>
      </c>
      <c r="S22" s="346"/>
      <c r="T22" s="94"/>
    </row>
    <row r="23" spans="1:20" ht="21" customHeight="1">
      <c r="A23" s="104"/>
      <c r="B23" s="105"/>
      <c r="C23" s="157" t="str">
        <f t="shared" si="2"/>
        <v xml:space="preserve"> </v>
      </c>
      <c r="D23" s="157" t="str">
        <f t="shared" si="3"/>
        <v xml:space="preserve"> </v>
      </c>
      <c r="E23" s="105"/>
      <c r="F23" s="106"/>
      <c r="G23" s="107"/>
      <c r="H23" s="106"/>
      <c r="I23" s="107"/>
      <c r="J23" s="156" t="str">
        <f t="shared" si="0"/>
        <v/>
      </c>
      <c r="K23" s="107"/>
      <c r="L23" s="107"/>
      <c r="M23" s="107"/>
      <c r="N23" s="107"/>
      <c r="O23" s="157" t="str">
        <f t="shared" si="1"/>
        <v xml:space="preserve"> </v>
      </c>
      <c r="P23" s="375"/>
      <c r="Q23" s="442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R23" s="442" t="str">
        <f>IF($I23&lt;&gt;"",IF(OR(AND(VLOOKUP($I23,help_látky!$A$3:$C$298,3,FALSE)&lt;=help_látky!$K$1,$F23&lt;=VLOOKUP($D23,help_látky!$G$2:$L$8,5,FALSE)),AND(VLOOKUP($I23,help_látky!$A$3:$C$298,3,FALSE)&gt;help_látky!$K$1,$F23&lt;=VLOOKUP($D23,help_látky!$G$2:$L$8,6,FALSE))),"OK","Překročena max.výška látky"),"")</f>
        <v/>
      </c>
      <c r="S23" s="346"/>
      <c r="T23" s="94"/>
    </row>
    <row r="24" spans="1:20" ht="21" customHeight="1">
      <c r="A24" s="104"/>
      <c r="B24" s="105"/>
      <c r="C24" s="157" t="str">
        <f t="shared" si="2"/>
        <v xml:space="preserve"> </v>
      </c>
      <c r="D24" s="157" t="str">
        <f t="shared" si="3"/>
        <v xml:space="preserve"> </v>
      </c>
      <c r="E24" s="105"/>
      <c r="F24" s="106"/>
      <c r="G24" s="107"/>
      <c r="H24" s="106"/>
      <c r="I24" s="107"/>
      <c r="J24" s="156" t="str">
        <f t="shared" si="0"/>
        <v/>
      </c>
      <c r="K24" s="107"/>
      <c r="L24" s="107"/>
      <c r="M24" s="107"/>
      <c r="N24" s="107"/>
      <c r="O24" s="157" t="str">
        <f t="shared" si="1"/>
        <v xml:space="preserve"> </v>
      </c>
      <c r="P24" s="375"/>
      <c r="Q24" s="442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R24" s="442" t="str">
        <f>IF($I24&lt;&gt;"",IF(OR(AND(VLOOKUP($I24,help_látky!$A$3:$C$298,3,FALSE)&lt;=help_látky!$K$1,$F24&lt;=VLOOKUP($D24,help_látky!$G$2:$L$8,5,FALSE)),AND(VLOOKUP($I24,help_látky!$A$3:$C$298,3,FALSE)&gt;help_látky!$K$1,$F24&lt;=VLOOKUP($D24,help_látky!$G$2:$L$8,6,FALSE))),"OK","Překročena max.výška látky"),"")</f>
        <v/>
      </c>
      <c r="S24" s="346"/>
      <c r="T24" s="94"/>
    </row>
    <row r="25" spans="1:20" ht="21" customHeight="1">
      <c r="A25" s="104"/>
      <c r="B25" s="105"/>
      <c r="C25" s="157" t="str">
        <f t="shared" si="2"/>
        <v xml:space="preserve"> </v>
      </c>
      <c r="D25" s="157" t="str">
        <f t="shared" si="3"/>
        <v xml:space="preserve"> </v>
      </c>
      <c r="E25" s="105"/>
      <c r="F25" s="106"/>
      <c r="G25" s="107"/>
      <c r="H25" s="106"/>
      <c r="I25" s="107"/>
      <c r="J25" s="156" t="str">
        <f t="shared" si="0"/>
        <v/>
      </c>
      <c r="K25" s="107"/>
      <c r="L25" s="107"/>
      <c r="M25" s="107"/>
      <c r="N25" s="107"/>
      <c r="O25" s="157" t="str">
        <f t="shared" si="1"/>
        <v xml:space="preserve"> </v>
      </c>
      <c r="P25" s="375"/>
      <c r="Q25" s="442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R25" s="442" t="str">
        <f>IF($I25&lt;&gt;"",IF(OR(AND(VLOOKUP($I25,help_látky!$A$3:$C$298,3,FALSE)&lt;=help_látky!$K$1,$F25&lt;=VLOOKUP($D25,help_látky!$G$2:$L$8,5,FALSE)),AND(VLOOKUP($I25,help_látky!$A$3:$C$298,3,FALSE)&gt;help_látky!$K$1,$F25&lt;=VLOOKUP($D25,help_látky!$G$2:$L$8,6,FALSE))),"OK","Překročena max.výška látky"),"")</f>
        <v/>
      </c>
      <c r="S25" s="346"/>
      <c r="T25" s="94"/>
    </row>
    <row r="26" spans="1:20" ht="21" customHeight="1">
      <c r="A26" s="104"/>
      <c r="B26" s="105"/>
      <c r="C26" s="157" t="str">
        <f t="shared" si="2"/>
        <v xml:space="preserve"> </v>
      </c>
      <c r="D26" s="157" t="str">
        <f t="shared" si="3"/>
        <v xml:space="preserve"> </v>
      </c>
      <c r="E26" s="105"/>
      <c r="F26" s="106"/>
      <c r="G26" s="107"/>
      <c r="H26" s="106"/>
      <c r="I26" s="107"/>
      <c r="J26" s="156" t="str">
        <f t="shared" si="0"/>
        <v/>
      </c>
      <c r="K26" s="107"/>
      <c r="L26" s="107"/>
      <c r="M26" s="107"/>
      <c r="N26" s="107"/>
      <c r="O26" s="157" t="str">
        <f t="shared" si="1"/>
        <v xml:space="preserve"> </v>
      </c>
      <c r="P26" s="375"/>
      <c r="Q26" s="442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R26" s="442" t="str">
        <f>IF($I26&lt;&gt;"",IF(OR(AND(VLOOKUP($I26,help_látky!$A$3:$C$298,3,FALSE)&lt;=help_látky!$K$1,$F26&lt;=VLOOKUP($D26,help_látky!$G$2:$L$8,5,FALSE)),AND(VLOOKUP($I26,help_látky!$A$3:$C$298,3,FALSE)&gt;help_látky!$K$1,$F26&lt;=VLOOKUP($D26,help_látky!$G$2:$L$8,6,FALSE))),"OK","Překročena max.výška látky"),"")</f>
        <v/>
      </c>
      <c r="S26" s="346"/>
      <c r="T26" s="94"/>
    </row>
    <row r="27" spans="1:20" ht="21" customHeight="1">
      <c r="A27" s="104"/>
      <c r="B27" s="105"/>
      <c r="C27" s="157" t="str">
        <f t="shared" si="2"/>
        <v xml:space="preserve"> </v>
      </c>
      <c r="D27" s="157" t="str">
        <f t="shared" si="3"/>
        <v xml:space="preserve"> </v>
      </c>
      <c r="E27" s="105"/>
      <c r="F27" s="106"/>
      <c r="G27" s="107"/>
      <c r="H27" s="106"/>
      <c r="I27" s="107"/>
      <c r="J27" s="156" t="str">
        <f t="shared" si="0"/>
        <v/>
      </c>
      <c r="K27" s="107"/>
      <c r="L27" s="107"/>
      <c r="M27" s="107"/>
      <c r="N27" s="107"/>
      <c r="O27" s="157" t="str">
        <f t="shared" si="1"/>
        <v xml:space="preserve"> </v>
      </c>
      <c r="P27" s="375"/>
      <c r="Q27" s="442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R27" s="442" t="str">
        <f>IF($I27&lt;&gt;"",IF(OR(AND(VLOOKUP($I27,help_látky!$A$3:$C$298,3,FALSE)&lt;=help_látky!$K$1,$F27&lt;=VLOOKUP($D27,help_látky!$G$2:$L$8,5,FALSE)),AND(VLOOKUP($I27,help_látky!$A$3:$C$298,3,FALSE)&gt;help_látky!$K$1,$F27&lt;=VLOOKUP($D27,help_látky!$G$2:$L$8,6,FALSE))),"OK","Překročena max.výška látky"),"")</f>
        <v/>
      </c>
      <c r="S27" s="346"/>
      <c r="T27" s="94"/>
    </row>
    <row r="28" spans="1:20" ht="21" customHeight="1" thickBot="1">
      <c r="A28" s="444"/>
      <c r="B28" s="445"/>
      <c r="C28" s="446" t="str">
        <f t="shared" si="2"/>
        <v xml:space="preserve"> </v>
      </c>
      <c r="D28" s="446" t="str">
        <f t="shared" si="3"/>
        <v xml:space="preserve"> </v>
      </c>
      <c r="E28" s="445"/>
      <c r="F28" s="447"/>
      <c r="G28" s="448"/>
      <c r="H28" s="447"/>
      <c r="I28" s="448"/>
      <c r="J28" s="446" t="str">
        <f t="shared" si="0"/>
        <v/>
      </c>
      <c r="K28" s="448"/>
      <c r="L28" s="448"/>
      <c r="M28" s="448"/>
      <c r="N28" s="448"/>
      <c r="O28" s="446" t="str">
        <f t="shared" si="1"/>
        <v xml:space="preserve"> </v>
      </c>
      <c r="P28" s="449"/>
      <c r="Q28" s="450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R28" s="450" t="str">
        <f>IF($I28&lt;&gt;"",IF(OR(AND(VLOOKUP($I28,help_látky!$A$3:$C$298,3,FALSE)&lt;=help_látky!$K$1,$F28&lt;=VLOOKUP($D28,help_látky!$G$2:$L$8,5,FALSE)),AND(VLOOKUP($I28,help_látky!$A$3:$C$298,3,FALSE)&gt;help_látky!$K$1,$F28&lt;=VLOOKUP($D28,help_látky!$G$2:$L$8,6,FALSE))),"OK","Překročena max.výška látky"),"")</f>
        <v/>
      </c>
      <c r="S28" s="347"/>
      <c r="T28" s="94"/>
    </row>
    <row r="29" spans="1:20" ht="15" customHeight="1">
      <c r="A29" s="570" t="str">
        <f>VLOOKUP('Luna překlady'!A31,'Luna překlady'!A:D,VLOOKUP(S3,'Luna překlady'!$G$1:$H$4,2,0),0)</f>
        <v xml:space="preserve">Poznámka k zakázce: </v>
      </c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2"/>
    </row>
    <row r="30" spans="1:20" ht="15" customHeight="1">
      <c r="A30" s="573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5"/>
    </row>
    <row r="31" spans="1:20" ht="15" customHeight="1" thickBot="1">
      <c r="A31" s="576"/>
      <c r="B31" s="577"/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8"/>
    </row>
    <row r="32" spans="1:20" ht="21" customHeight="1">
      <c r="A32" s="78"/>
      <c r="B32" s="78"/>
      <c r="C32" s="112"/>
      <c r="D32" s="112"/>
      <c r="E32" s="112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R32" s="94"/>
      <c r="S32" s="94"/>
    </row>
    <row r="33" spans="1:19" ht="21.75" customHeight="1">
      <c r="A33" s="365" t="str">
        <f>VLOOKUP('Luna překlady'!A32,'Luna překlady'!A:D,VLOOKUP(S3,'Luna překlady'!$G$1:$H$4,2,0),0)</f>
        <v>Vysvětlivky:</v>
      </c>
      <c r="B33" s="78"/>
      <c r="C33" s="112"/>
      <c r="D33" s="112"/>
      <c r="E33" s="112"/>
      <c r="F33" s="113"/>
      <c r="G33" s="113"/>
      <c r="H33" s="113"/>
      <c r="I33" s="113"/>
      <c r="J33" s="113"/>
      <c r="K33" s="93"/>
      <c r="L33" s="93"/>
      <c r="M33" s="93"/>
      <c r="N33" s="93"/>
      <c r="O33" s="93"/>
      <c r="P33" s="93"/>
      <c r="R33" s="94"/>
      <c r="S33" s="94"/>
    </row>
    <row r="34" spans="1:19" s="78" customFormat="1" ht="13.5" customHeight="1">
      <c r="A34" s="366" t="str">
        <f>VLOOKUP('Luna překlady'!A33,'Luna překlady'!A:D,VLOOKUP($S$3,'Luna překlady'!$G$1:$H$4,2,0),0)</f>
        <v>4) v případě požadavku sladění vzorů u vzorovaných látek uveďte do poznámky text: SLADĚNÍ, v tomto případě musí být zvolen stejný průměr trubky</v>
      </c>
      <c r="C34" s="112"/>
      <c r="D34" s="112"/>
      <c r="E34" s="112"/>
      <c r="F34" s="113"/>
      <c r="G34" s="113"/>
      <c r="H34" s="113"/>
      <c r="I34" s="113"/>
      <c r="J34" s="113"/>
      <c r="K34" s="115"/>
      <c r="L34" s="114"/>
      <c r="M34" s="115"/>
      <c r="N34" s="115"/>
      <c r="O34" s="115"/>
      <c r="P34" s="115"/>
      <c r="R34" s="94"/>
      <c r="S34" s="94"/>
    </row>
    <row r="35" spans="1:19" s="78" customFormat="1" ht="13.5" customHeight="1">
      <c r="A35" s="366" t="str">
        <f>VLOOKUP('Luna překlady'!A34,'Luna překlady'!A:D,VLOOKUP($S$3,'Luna překlady'!$G$1:$H$4,2,0),0)</f>
        <v>7) zvolte umístění ovládání z čelního pohledu z interiéru</v>
      </c>
      <c r="C35" s="112"/>
      <c r="D35" s="112"/>
      <c r="E35" s="112"/>
      <c r="F35" s="113"/>
      <c r="G35" s="113"/>
      <c r="H35" s="113"/>
      <c r="I35" s="113"/>
      <c r="K35" s="115"/>
      <c r="L35" s="114"/>
      <c r="M35" s="115"/>
      <c r="N35" s="115"/>
      <c r="O35" s="115"/>
      <c r="P35" s="115"/>
      <c r="R35" s="94"/>
      <c r="S35" s="94"/>
    </row>
    <row r="36" spans="1:19" s="78" customFormat="1" ht="13.5" customHeight="1">
      <c r="A36" s="114" t="s">
        <v>972</v>
      </c>
      <c r="C36" s="112"/>
      <c r="D36" s="112"/>
      <c r="E36" s="112"/>
      <c r="F36" s="113"/>
      <c r="G36" s="113"/>
      <c r="H36" s="113"/>
      <c r="I36" s="113"/>
      <c r="K36" s="115"/>
      <c r="L36" s="114"/>
      <c r="M36" s="115"/>
      <c r="N36" s="115"/>
      <c r="O36" s="115"/>
      <c r="P36" s="115"/>
      <c r="R36" s="94"/>
      <c r="S36" s="94"/>
    </row>
    <row r="37" spans="1:19" s="78" customFormat="1" ht="13.5" customHeight="1">
      <c r="A37" s="366" t="str">
        <f>VLOOKUP('Luna překlady'!A35,'Luna překlady'!A:D,VLOOKUP($S$3,'Luna překlady'!$G$1:$H$4,2,0),0)</f>
        <v>9) zvolte barvu látky z nabízených hodnot; odstíny látek se mohou v jednotlivých dodávkách navzájem mírně lišit</v>
      </c>
      <c r="C37" s="112"/>
      <c r="D37" s="112"/>
      <c r="E37" s="112"/>
      <c r="F37" s="113"/>
      <c r="G37" s="113"/>
      <c r="H37" s="113"/>
      <c r="I37" s="113"/>
      <c r="K37" s="115"/>
      <c r="L37" s="114"/>
      <c r="M37" s="115"/>
      <c r="N37" s="115"/>
      <c r="O37" s="115"/>
      <c r="P37" s="115"/>
      <c r="R37" s="94"/>
      <c r="S37" s="94"/>
    </row>
    <row r="38" spans="1:19" s="78" customFormat="1" ht="13.5" customHeight="1">
      <c r="A38" s="366" t="str">
        <f>VLOOKUP('Luna překlady'!A36,'Luna překlady'!A:D,VLOOKUP($S$3,'Luna překlady'!$G$1:$H$4,2,0),0)</f>
        <v>10) zvolte způsob návinu látky z nabízených hodnot nebo nabídky viz list POKYNY1</v>
      </c>
      <c r="C38" s="112"/>
      <c r="D38" s="112"/>
      <c r="E38" s="112"/>
      <c r="F38" s="113"/>
      <c r="G38" s="113"/>
      <c r="H38" s="113"/>
      <c r="I38" s="113"/>
      <c r="K38" s="115"/>
      <c r="M38" s="115"/>
      <c r="N38" s="115"/>
      <c r="O38" s="115"/>
      <c r="P38" s="115"/>
      <c r="R38" s="94"/>
      <c r="S38" s="94"/>
    </row>
    <row r="39" spans="1:19" s="78" customFormat="1" ht="13.5" customHeight="1">
      <c r="A39" s="366" t="str">
        <f>VLOOKUP('Luna překlady'!A37,'Luna překlady'!A:D,VLOOKUP($S$3,'Luna překlady'!$G$1:$H$4,2,0),0)</f>
        <v>11) zvolte způsob vedení z nabízených hodnot nebo nabídky viz list POKYNY2</v>
      </c>
      <c r="C39" s="112"/>
      <c r="D39" s="112"/>
      <c r="E39" s="112"/>
      <c r="F39" s="113"/>
      <c r="G39" s="113"/>
      <c r="H39" s="113"/>
      <c r="I39" s="113"/>
      <c r="K39" s="115"/>
      <c r="M39" s="115"/>
      <c r="N39" s="115"/>
      <c r="O39" s="115"/>
      <c r="P39" s="115"/>
      <c r="R39" s="94"/>
      <c r="S39" s="94"/>
    </row>
    <row r="40" spans="1:19" s="117" customFormat="1" ht="13.5" customHeight="1">
      <c r="A40" s="366" t="str">
        <f>VLOOKUP('Luna překlady'!A38,'Luna překlady'!A:D,VLOOKUP($S$3,'Luna překlady'!$G$1:$H$4,2,0),0)</f>
        <v>12) zvolte kazetu nebo krycí profil z nabízených hodnot nebo nabídky viz list POKYNY2</v>
      </c>
      <c r="C40" s="118"/>
      <c r="D40" s="118"/>
      <c r="E40" s="118"/>
      <c r="F40" s="119"/>
      <c r="G40" s="119"/>
      <c r="H40" s="119"/>
      <c r="I40" s="119"/>
      <c r="K40" s="120"/>
      <c r="L40" s="116"/>
      <c r="M40" s="120"/>
      <c r="N40" s="120"/>
      <c r="O40" s="120"/>
      <c r="P40" s="120"/>
      <c r="R40" s="121"/>
      <c r="S40" s="121"/>
    </row>
    <row r="41" spans="1:19" ht="13.5" customHeight="1">
      <c r="A41" s="366" t="str">
        <f>VLOOKUP('Luna překlady'!A39,'Luna překlady'!A:D,VLOOKUP($S$3,'Luna překlady'!$G$1:$H$4,2,0),0)</f>
        <v>13) zvolte typ dolní lišty z nabízených hodnot nebo nabídky viz list POKYNY2</v>
      </c>
      <c r="B41" s="78"/>
      <c r="C41" s="112"/>
      <c r="D41" s="112"/>
      <c r="E41" s="112"/>
      <c r="F41" s="113"/>
      <c r="G41" s="113"/>
      <c r="H41" s="113"/>
      <c r="I41" s="113"/>
      <c r="K41" s="93"/>
      <c r="L41" s="114"/>
      <c r="M41" s="93"/>
      <c r="N41" s="93"/>
      <c r="O41" s="93"/>
      <c r="P41" s="93"/>
      <c r="R41" s="94"/>
      <c r="S41" s="94"/>
    </row>
    <row r="42" spans="1:19" s="117" customFormat="1" ht="13.5" customHeight="1">
      <c r="A42" s="366" t="str">
        <f>VLOOKUP('Luna překlady'!A40,'Luna překlady'!A:D,VLOOKUP($S$3,'Luna překlady'!$G$1:$H$4,2,0),0)</f>
        <v>14) zvolte barvu lakovaných komponent z nabízených hodnot nebo nabídky viz list POKYNY2</v>
      </c>
      <c r="C42" s="118"/>
      <c r="D42" s="118"/>
      <c r="E42" s="118"/>
      <c r="F42" s="119"/>
      <c r="G42" s="119"/>
      <c r="H42" s="119"/>
      <c r="I42" s="119"/>
      <c r="J42" s="119"/>
      <c r="K42" s="120"/>
      <c r="L42" s="116"/>
      <c r="M42" s="120"/>
      <c r="N42" s="120"/>
      <c r="O42" s="120"/>
      <c r="P42" s="120"/>
      <c r="R42" s="121"/>
      <c r="S42" s="121"/>
    </row>
    <row r="43" spans="1:19" s="78" customFormat="1" ht="12.75" customHeight="1">
      <c r="A43" s="366" t="str">
        <f>VLOOKUP('Luna překlady'!A41,'Luna překlady'!A:D,VLOOKUP($S$3,'Luna překlady'!$G$1:$H$4,2,0),0)</f>
        <v>15) zvolte způsob uchycení z nabízených hodnot nebo nabídky viz list POKYNY2</v>
      </c>
      <c r="C43" s="112"/>
      <c r="D43" s="112"/>
      <c r="E43" s="112"/>
      <c r="F43" s="113"/>
      <c r="G43" s="113"/>
      <c r="H43" s="113"/>
      <c r="I43" s="113"/>
      <c r="J43" s="113"/>
      <c r="K43" s="115"/>
      <c r="L43" s="115"/>
      <c r="M43" s="115"/>
      <c r="N43" s="115"/>
      <c r="O43" s="115"/>
      <c r="P43" s="115"/>
      <c r="R43" s="94"/>
      <c r="S43" s="94"/>
    </row>
    <row r="44" spans="1:19" s="78" customFormat="1" ht="12.75" customHeight="1">
      <c r="A44" s="114" t="s">
        <v>976</v>
      </c>
      <c r="C44" s="112"/>
      <c r="D44" s="112"/>
      <c r="E44" s="112"/>
      <c r="F44" s="113"/>
      <c r="G44" s="113"/>
      <c r="H44" s="113"/>
      <c r="I44" s="113"/>
      <c r="J44" s="113"/>
      <c r="K44" s="115"/>
      <c r="L44" s="115"/>
      <c r="M44" s="115"/>
      <c r="N44" s="115"/>
      <c r="O44" s="115"/>
      <c r="P44" s="115"/>
      <c r="R44" s="94"/>
      <c r="S44" s="94"/>
    </row>
    <row r="45" spans="1:19" ht="15.75" customHeight="1">
      <c r="A45" s="560"/>
      <c r="B45" s="560"/>
      <c r="C45" s="560"/>
      <c r="D45" s="122"/>
      <c r="E45" s="560"/>
      <c r="F45" s="560"/>
      <c r="G45" s="560"/>
      <c r="H45" s="560"/>
      <c r="I45" s="560"/>
      <c r="J45" s="123"/>
      <c r="K45" s="561"/>
      <c r="L45" s="561"/>
      <c r="M45" s="561"/>
      <c r="N45" s="561"/>
      <c r="O45" s="124"/>
      <c r="P45" s="124"/>
    </row>
    <row r="46" spans="1:19" ht="11.25" customHeight="1">
      <c r="B46" s="97"/>
      <c r="C46" s="97"/>
      <c r="D46" s="97"/>
      <c r="E46" s="97"/>
      <c r="F46" s="97"/>
      <c r="G46" s="97"/>
      <c r="H46" s="97"/>
      <c r="I46" s="97"/>
      <c r="J46" s="97"/>
    </row>
    <row r="47" spans="1:19" ht="11.25" customHeight="1">
      <c r="A47" s="367" t="str">
        <f>VLOOKUP('Luna překlady'!A42,'Luna překlady'!A:D,VLOOKUP(S3,'Luna překlady'!$G$1:$H$4,2,0),0)</f>
        <v>Platnost od:</v>
      </c>
      <c r="C47" s="559" t="s">
        <v>1213</v>
      </c>
      <c r="D47" s="559"/>
      <c r="S47" s="368" t="str">
        <f>VLOOKUP('Luna překlady'!A43,'Luna překlady'!A:D,VLOOKUP(S3,'Luna překlady'!$G$1:$H$4,2,0),0)</f>
        <v>Pro veškeré obchodní vztahy platí ustanovení Všeobecných obchodních podmínek společnosti ISOTRA a.s. v platném znění, pokud není stanoveno jinak.</v>
      </c>
    </row>
  </sheetData>
  <mergeCells count="30">
    <mergeCell ref="C47:D47"/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  <mergeCell ref="A6:F6"/>
    <mergeCell ref="H6:L6"/>
    <mergeCell ref="A7:B8"/>
    <mergeCell ref="C7:F8"/>
    <mergeCell ref="H7:I7"/>
    <mergeCell ref="J7:L7"/>
    <mergeCell ref="H8:I8"/>
    <mergeCell ref="J8:L8"/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</mergeCells>
  <dataValidations count="9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ovladaniLuna</formula1>
    </dataValidation>
    <dataValidation type="list" allowBlank="1" showInputMessage="1" showErrorMessage="1" sqref="K18:K28">
      <formula1>vedeniLuna</formula1>
    </dataValidation>
    <dataValidation type="list" allowBlank="1" showInputMessage="1" showErrorMessage="1" sqref="L18:L28">
      <formula1>kazetaLuna</formula1>
    </dataValidation>
    <dataValidation type="list" allowBlank="1" showInputMessage="1" showErrorMessage="1" sqref="M18:M28">
      <formula1>dolnilistaLuna</formula1>
    </dataValidation>
    <dataValidation type="list" allowBlank="1" showInputMessage="1" showErrorMessage="1" sqref="I18:I28">
      <formula1>latky2</formula1>
    </dataValidation>
    <dataValidation type="list" allowBlank="1" showInputMessage="1" showErrorMessage="1" sqref="S3">
      <formula1>jazyk</formula1>
    </dataValidation>
    <dataValidation type="list" allowBlank="1" showInputMessage="1" showErrorMessage="1" sqref="P18:P28">
      <formula1>Bal</formula1>
    </dataValidation>
    <dataValidation type="list" allowBlank="1" showInputMessage="1" showErrorMessage="1" sqref="N18:N28">
      <formula1>IF(K18="RR14/1",RALRR14,RALLuna)</formula1>
    </dataValidation>
  </dataValidations>
  <hyperlinks>
    <hyperlink ref="S2" r:id="rId1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2"/>
  <sheetViews>
    <sheetView showGridLines="0" zoomScale="80" zoomScaleNormal="8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G332" sqref="G332"/>
    </sheetView>
  </sheetViews>
  <sheetFormatPr defaultColWidth="9.140625" defaultRowHeight="11.25"/>
  <cols>
    <col min="1" max="1" width="39.28515625" style="9" bestFit="1" customWidth="1"/>
    <col min="2" max="2" width="16.7109375" style="9" customWidth="1"/>
    <col min="3" max="3" width="3.7109375" style="11" customWidth="1"/>
    <col min="4" max="4" width="4.28515625" style="11" customWidth="1"/>
    <col min="5" max="5" width="3.7109375" style="11" customWidth="1"/>
    <col min="6" max="6" width="3.5703125" style="11" customWidth="1"/>
    <col min="7" max="7" width="4.140625" style="154" customWidth="1"/>
    <col min="8" max="12" width="3.5703125" style="11" customWidth="1"/>
    <col min="13" max="13" width="9.28515625" style="10" bestFit="1" customWidth="1"/>
    <col min="14" max="14" width="25.7109375" style="10" customWidth="1"/>
    <col min="15" max="15" width="12.5703125" style="10" bestFit="1" customWidth="1"/>
    <col min="16" max="16" width="10.140625" style="11" bestFit="1" customWidth="1"/>
    <col min="17" max="17" width="12.85546875" style="11" bestFit="1" customWidth="1"/>
    <col min="18" max="18" width="14.140625" style="11" bestFit="1" customWidth="1"/>
    <col min="19" max="19" width="11.85546875" style="11" bestFit="1" customWidth="1"/>
    <col min="20" max="20" width="14.7109375" style="11" bestFit="1" customWidth="1"/>
    <col min="21" max="22" width="14.7109375" style="11" customWidth="1"/>
    <col min="23" max="28" width="12.28515625" style="11" customWidth="1"/>
    <col min="29" max="31" width="9.140625" style="14"/>
    <col min="32" max="16384" width="9.140625" style="12"/>
  </cols>
  <sheetData>
    <row r="1" spans="1:28" s="14" customFormat="1" ht="13.5" customHeight="1">
      <c r="A1" s="47" t="s">
        <v>18</v>
      </c>
      <c r="B1" s="17"/>
      <c r="C1" s="159"/>
      <c r="D1" s="48"/>
      <c r="E1" s="48"/>
      <c r="F1" s="160"/>
      <c r="G1" s="161"/>
      <c r="H1" s="160"/>
      <c r="I1" s="160"/>
      <c r="J1" s="160"/>
      <c r="K1" s="160"/>
      <c r="L1" s="160"/>
      <c r="M1" s="484"/>
      <c r="N1" s="484"/>
      <c r="O1" s="484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s="14" customFormat="1" ht="13.5" customHeight="1">
      <c r="A2" s="49" t="s">
        <v>547</v>
      </c>
      <c r="B2" s="17"/>
      <c r="C2" s="159"/>
      <c r="D2" s="48"/>
      <c r="E2" s="48"/>
      <c r="F2" s="160"/>
      <c r="G2" s="161"/>
      <c r="H2" s="160"/>
      <c r="I2" s="160"/>
      <c r="J2" s="160"/>
      <c r="K2" s="160"/>
      <c r="L2" s="160"/>
      <c r="M2" s="484"/>
      <c r="N2" s="484"/>
      <c r="O2" s="484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s="14" customFormat="1" ht="13.5" customHeight="1">
      <c r="A3" s="49" t="s">
        <v>19</v>
      </c>
      <c r="B3" s="50"/>
      <c r="C3" s="162"/>
      <c r="D3" s="48"/>
      <c r="E3" s="48"/>
      <c r="F3" s="160"/>
      <c r="G3" s="161"/>
      <c r="H3" s="160"/>
      <c r="I3" s="160"/>
      <c r="J3" s="160"/>
      <c r="K3" s="160"/>
      <c r="L3" s="160"/>
      <c r="M3" s="484"/>
      <c r="N3" s="484"/>
      <c r="O3" s="484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s="14" customFormat="1" ht="13.5" customHeight="1">
      <c r="A4" s="49" t="s">
        <v>20</v>
      </c>
      <c r="B4" s="50"/>
      <c r="C4" s="162"/>
      <c r="D4" s="48"/>
      <c r="E4" s="48"/>
      <c r="F4" s="160"/>
      <c r="G4" s="161"/>
      <c r="H4" s="160"/>
      <c r="I4" s="160"/>
      <c r="J4" s="160"/>
      <c r="K4" s="160"/>
      <c r="L4" s="160"/>
      <c r="M4" s="484"/>
      <c r="N4" s="484"/>
      <c r="O4" s="484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14" customFormat="1" ht="13.5" customHeight="1">
      <c r="A5" s="49" t="s">
        <v>209</v>
      </c>
      <c r="B5" s="50"/>
      <c r="C5" s="162"/>
      <c r="D5" s="48"/>
      <c r="E5" s="48"/>
      <c r="F5" s="160"/>
      <c r="G5" s="161"/>
      <c r="H5" s="160"/>
      <c r="I5" s="160"/>
      <c r="J5" s="160"/>
      <c r="K5" s="160"/>
      <c r="L5" s="160"/>
      <c r="M5" s="484"/>
      <c r="N5" s="484"/>
      <c r="O5" s="484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14" customFormat="1" ht="13.5" customHeight="1">
      <c r="A6" s="49" t="s">
        <v>207</v>
      </c>
      <c r="B6" s="50"/>
      <c r="C6" s="162"/>
      <c r="D6" s="48"/>
      <c r="E6" s="48"/>
      <c r="F6" s="160"/>
      <c r="G6" s="161"/>
      <c r="H6" s="160"/>
      <c r="I6" s="160"/>
      <c r="J6" s="160"/>
      <c r="K6" s="160"/>
      <c r="L6" s="160"/>
      <c r="M6" s="484"/>
      <c r="N6" s="484"/>
      <c r="O6" s="484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28" s="14" customFormat="1" ht="13.5" customHeight="1">
      <c r="A7" s="49" t="s">
        <v>208</v>
      </c>
      <c r="B7" s="50"/>
      <c r="C7" s="162"/>
      <c r="D7" s="48"/>
      <c r="E7" s="48"/>
      <c r="F7" s="160"/>
      <c r="G7" s="161"/>
      <c r="H7" s="160"/>
      <c r="I7" s="160"/>
      <c r="J7" s="160"/>
      <c r="K7" s="160"/>
      <c r="L7" s="160"/>
      <c r="M7" s="484"/>
      <c r="N7" s="484"/>
      <c r="O7" s="484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14" customFormat="1" ht="13.5" customHeight="1">
      <c r="B8" s="50"/>
      <c r="C8" s="162"/>
      <c r="D8" s="48"/>
      <c r="E8" s="48"/>
      <c r="F8" s="160"/>
      <c r="G8" s="161"/>
      <c r="H8" s="160"/>
      <c r="I8" s="160"/>
      <c r="J8" s="160"/>
      <c r="K8" s="160"/>
      <c r="L8" s="160"/>
      <c r="M8" s="484"/>
      <c r="N8" s="484"/>
      <c r="O8" s="484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s="14" customFormat="1" ht="13.5" customHeight="1">
      <c r="C9" s="159"/>
      <c r="D9" s="605"/>
      <c r="E9" s="605"/>
      <c r="F9" s="484"/>
      <c r="G9" s="163"/>
      <c r="H9" s="484"/>
      <c r="I9" s="484"/>
      <c r="J9" s="484"/>
      <c r="K9" s="484"/>
      <c r="L9" s="484"/>
      <c r="M9" s="484"/>
      <c r="N9" s="48"/>
      <c r="O9" s="48"/>
      <c r="P9" s="48"/>
      <c r="Q9" s="48"/>
      <c r="R9" s="48"/>
      <c r="S9" s="48"/>
      <c r="T9" s="48"/>
      <c r="U9" s="48"/>
      <c r="V9" s="48"/>
      <c r="W9" s="605"/>
      <c r="X9" s="605"/>
      <c r="Y9" s="605"/>
      <c r="Z9" s="605"/>
      <c r="AA9" s="605"/>
      <c r="AB9" s="605"/>
    </row>
    <row r="10" spans="1:28" ht="13.5" customHeight="1">
      <c r="B10" s="17"/>
      <c r="C10" s="606" t="s">
        <v>548</v>
      </c>
      <c r="D10" s="606"/>
      <c r="E10" s="606"/>
      <c r="F10" s="606"/>
      <c r="G10" s="606"/>
      <c r="H10" s="607"/>
      <c r="I10" s="485"/>
      <c r="J10" s="485"/>
      <c r="K10" s="485"/>
      <c r="L10" s="608" t="s">
        <v>203</v>
      </c>
      <c r="M10" s="609"/>
      <c r="N10" s="48"/>
      <c r="O10" s="48"/>
      <c r="P10" s="48"/>
      <c r="Q10" s="48"/>
      <c r="R10" s="48"/>
      <c r="S10" s="48"/>
      <c r="T10" s="48"/>
      <c r="U10" s="48"/>
      <c r="V10" s="48"/>
      <c r="W10" s="610" t="s">
        <v>201</v>
      </c>
      <c r="X10" s="610"/>
      <c r="Y10" s="610"/>
      <c r="Z10" s="611" t="s">
        <v>202</v>
      </c>
      <c r="AA10" s="611"/>
      <c r="AB10" s="611"/>
    </row>
    <row r="11" spans="1:28" s="484" customFormat="1" ht="13.5" customHeight="1">
      <c r="A11" s="44" t="s">
        <v>21</v>
      </c>
      <c r="B11" s="45" t="s">
        <v>204</v>
      </c>
      <c r="C11" s="617" t="s">
        <v>549</v>
      </c>
      <c r="D11" s="612" t="s">
        <v>22</v>
      </c>
      <c r="E11" s="612" t="s">
        <v>23</v>
      </c>
      <c r="F11" s="613" t="s">
        <v>210</v>
      </c>
      <c r="G11" s="621" t="s">
        <v>205</v>
      </c>
      <c r="H11" s="613" t="s">
        <v>206</v>
      </c>
      <c r="I11" s="612" t="s">
        <v>550</v>
      </c>
      <c r="J11" s="612"/>
      <c r="K11" s="612"/>
      <c r="L11" s="613" t="s">
        <v>205</v>
      </c>
      <c r="M11" s="615" t="s">
        <v>310</v>
      </c>
      <c r="N11" s="486" t="s">
        <v>24</v>
      </c>
      <c r="O11" s="486" t="s">
        <v>25</v>
      </c>
      <c r="P11" s="486" t="s">
        <v>26</v>
      </c>
      <c r="Q11" s="486" t="s">
        <v>27</v>
      </c>
      <c r="R11" s="486" t="s">
        <v>28</v>
      </c>
      <c r="S11" s="486" t="s">
        <v>311</v>
      </c>
      <c r="T11" s="486" t="s">
        <v>197</v>
      </c>
      <c r="U11" s="486" t="s">
        <v>312</v>
      </c>
      <c r="V11" s="486" t="s">
        <v>313</v>
      </c>
      <c r="W11" s="46" t="s">
        <v>198</v>
      </c>
      <c r="X11" s="46" t="s">
        <v>199</v>
      </c>
      <c r="Y11" s="46" t="s">
        <v>200</v>
      </c>
      <c r="Z11" s="46" t="s">
        <v>198</v>
      </c>
      <c r="AA11" s="46" t="s">
        <v>199</v>
      </c>
      <c r="AB11" s="46" t="s">
        <v>200</v>
      </c>
    </row>
    <row r="12" spans="1:28" s="484" customFormat="1" ht="26.25" customHeight="1" thickBot="1">
      <c r="A12" s="137" t="s">
        <v>29</v>
      </c>
      <c r="B12" s="138" t="s">
        <v>252</v>
      </c>
      <c r="C12" s="618"/>
      <c r="D12" s="619"/>
      <c r="E12" s="619"/>
      <c r="F12" s="620"/>
      <c r="G12" s="622"/>
      <c r="H12" s="620"/>
      <c r="I12" s="164" t="s">
        <v>551</v>
      </c>
      <c r="J12" s="164" t="s">
        <v>552</v>
      </c>
      <c r="K12" s="164" t="s">
        <v>553</v>
      </c>
      <c r="L12" s="614"/>
      <c r="M12" s="616"/>
      <c r="N12" s="483" t="s">
        <v>30</v>
      </c>
      <c r="O12" s="139" t="s">
        <v>31</v>
      </c>
      <c r="P12" s="483" t="s">
        <v>32</v>
      </c>
      <c r="Q12" s="483" t="s">
        <v>33</v>
      </c>
      <c r="R12" s="483" t="s">
        <v>34</v>
      </c>
      <c r="S12" s="483"/>
      <c r="T12" s="483"/>
      <c r="U12" s="483"/>
      <c r="V12" s="483"/>
      <c r="W12" s="165"/>
      <c r="X12" s="165"/>
      <c r="Y12" s="165"/>
      <c r="Z12" s="165"/>
      <c r="AA12" s="165"/>
      <c r="AB12" s="165"/>
    </row>
    <row r="13" spans="1:28" s="484" customFormat="1" ht="15" customHeight="1">
      <c r="A13" s="488" t="s">
        <v>112</v>
      </c>
      <c r="B13" s="39" t="s">
        <v>74</v>
      </c>
      <c r="C13" s="19" t="s">
        <v>35</v>
      </c>
      <c r="D13" s="42" t="s">
        <v>35</v>
      </c>
      <c r="E13" s="13"/>
      <c r="F13" s="13"/>
      <c r="G13" s="166"/>
      <c r="H13" s="13"/>
      <c r="I13" s="13"/>
      <c r="J13" s="13"/>
      <c r="K13" s="13"/>
      <c r="L13" s="13"/>
      <c r="M13" s="40" t="s">
        <v>314</v>
      </c>
      <c r="N13" s="13" t="s">
        <v>36</v>
      </c>
      <c r="O13" s="40" t="s">
        <v>37</v>
      </c>
      <c r="P13" s="13">
        <v>2450</v>
      </c>
      <c r="Q13" s="20">
        <v>0.11</v>
      </c>
      <c r="R13" s="13">
        <v>0.33</v>
      </c>
      <c r="S13" s="13" t="s">
        <v>43</v>
      </c>
      <c r="T13" s="13" t="s">
        <v>42</v>
      </c>
      <c r="U13" s="13" t="s">
        <v>315</v>
      </c>
      <c r="V13" s="13" t="s">
        <v>315</v>
      </c>
      <c r="W13" s="41" t="s">
        <v>315</v>
      </c>
      <c r="X13" s="41" t="s">
        <v>315</v>
      </c>
      <c r="Y13" s="41" t="s">
        <v>315</v>
      </c>
      <c r="Z13" s="41" t="s">
        <v>315</v>
      </c>
      <c r="AA13" s="41" t="s">
        <v>315</v>
      </c>
      <c r="AB13" s="141" t="s">
        <v>315</v>
      </c>
    </row>
    <row r="14" spans="1:28" s="484" customFormat="1" ht="15" customHeight="1">
      <c r="A14" s="489" t="s">
        <v>114</v>
      </c>
      <c r="B14" s="22" t="s">
        <v>76</v>
      </c>
      <c r="C14" s="16" t="s">
        <v>35</v>
      </c>
      <c r="D14" s="43" t="s">
        <v>35</v>
      </c>
      <c r="E14" s="15"/>
      <c r="F14" s="15"/>
      <c r="G14" s="167"/>
      <c r="H14" s="15"/>
      <c r="I14" s="15"/>
      <c r="J14" s="15"/>
      <c r="K14" s="15"/>
      <c r="L14" s="15"/>
      <c r="M14" s="21" t="s">
        <v>314</v>
      </c>
      <c r="N14" s="15" t="s">
        <v>36</v>
      </c>
      <c r="O14" s="21" t="s">
        <v>37</v>
      </c>
      <c r="P14" s="15">
        <v>2450</v>
      </c>
      <c r="Q14" s="18">
        <v>0.11</v>
      </c>
      <c r="R14" s="15">
        <v>0.33</v>
      </c>
      <c r="S14" s="15" t="s">
        <v>43</v>
      </c>
      <c r="T14" s="15" t="s">
        <v>42</v>
      </c>
      <c r="U14" s="15" t="s">
        <v>315</v>
      </c>
      <c r="V14" s="15" t="s">
        <v>315</v>
      </c>
      <c r="W14" s="26" t="s">
        <v>315</v>
      </c>
      <c r="X14" s="26" t="s">
        <v>315</v>
      </c>
      <c r="Y14" s="26" t="s">
        <v>315</v>
      </c>
      <c r="Z14" s="26" t="s">
        <v>315</v>
      </c>
      <c r="AA14" s="26" t="s">
        <v>315</v>
      </c>
      <c r="AB14" s="143" t="s">
        <v>315</v>
      </c>
    </row>
    <row r="15" spans="1:28" s="484" customFormat="1" ht="15" customHeight="1" thickBot="1">
      <c r="A15" s="389" t="s">
        <v>1020</v>
      </c>
      <c r="B15" s="22" t="s">
        <v>1021</v>
      </c>
      <c r="C15" s="16" t="s">
        <v>35</v>
      </c>
      <c r="D15" s="43" t="s">
        <v>35</v>
      </c>
      <c r="E15" s="400"/>
      <c r="F15" s="400"/>
      <c r="G15" s="401"/>
      <c r="H15" s="400"/>
      <c r="I15" s="400"/>
      <c r="J15" s="400"/>
      <c r="K15" s="400"/>
      <c r="L15" s="400"/>
      <c r="M15" s="402" t="s">
        <v>314</v>
      </c>
      <c r="N15" s="400" t="s">
        <v>36</v>
      </c>
      <c r="O15" s="402" t="s">
        <v>37</v>
      </c>
      <c r="P15" s="400" t="s">
        <v>1022</v>
      </c>
      <c r="Q15" s="403">
        <v>0.1</v>
      </c>
      <c r="R15" s="400">
        <v>0.33</v>
      </c>
      <c r="S15" s="15" t="s">
        <v>43</v>
      </c>
      <c r="T15" s="15" t="s">
        <v>42</v>
      </c>
      <c r="U15" s="182" t="s">
        <v>315</v>
      </c>
      <c r="V15" s="182" t="s">
        <v>315</v>
      </c>
      <c r="W15" s="187" t="s">
        <v>315</v>
      </c>
      <c r="X15" s="187" t="s">
        <v>315</v>
      </c>
      <c r="Y15" s="187" t="s">
        <v>315</v>
      </c>
      <c r="Z15" s="187" t="s">
        <v>315</v>
      </c>
      <c r="AA15" s="187" t="s">
        <v>315</v>
      </c>
      <c r="AB15" s="188" t="s">
        <v>315</v>
      </c>
    </row>
    <row r="16" spans="1:28" s="484" customFormat="1" ht="15" customHeight="1">
      <c r="A16" s="168" t="s">
        <v>115</v>
      </c>
      <c r="B16" s="169" t="s">
        <v>77</v>
      </c>
      <c r="C16" s="170" t="s">
        <v>35</v>
      </c>
      <c r="D16" s="171" t="s">
        <v>35</v>
      </c>
      <c r="E16" s="172"/>
      <c r="F16" s="172"/>
      <c r="G16" s="173"/>
      <c r="H16" s="172"/>
      <c r="I16" s="172"/>
      <c r="J16" s="172"/>
      <c r="K16" s="172"/>
      <c r="L16" s="172"/>
      <c r="M16" s="174" t="s">
        <v>314</v>
      </c>
      <c r="N16" s="172" t="s">
        <v>36</v>
      </c>
      <c r="O16" s="174" t="s">
        <v>37</v>
      </c>
      <c r="P16" s="172">
        <v>2750</v>
      </c>
      <c r="Q16" s="175">
        <v>0.16700000000000001</v>
      </c>
      <c r="R16" s="172">
        <v>0.55000000000000004</v>
      </c>
      <c r="S16" s="172" t="s">
        <v>43</v>
      </c>
      <c r="T16" s="172" t="s">
        <v>42</v>
      </c>
      <c r="U16" s="172" t="s">
        <v>315</v>
      </c>
      <c r="V16" s="172" t="s">
        <v>315</v>
      </c>
      <c r="W16" s="176" t="s">
        <v>315</v>
      </c>
      <c r="X16" s="176" t="s">
        <v>315</v>
      </c>
      <c r="Y16" s="176" t="s">
        <v>315</v>
      </c>
      <c r="Z16" s="176" t="s">
        <v>315</v>
      </c>
      <c r="AA16" s="176" t="s">
        <v>315</v>
      </c>
      <c r="AB16" s="177" t="s">
        <v>315</v>
      </c>
    </row>
    <row r="17" spans="1:28" s="484" customFormat="1" ht="15" customHeight="1">
      <c r="A17" s="178" t="s">
        <v>116</v>
      </c>
      <c r="B17" s="179" t="s">
        <v>78</v>
      </c>
      <c r="C17" s="180" t="s">
        <v>35</v>
      </c>
      <c r="D17" s="181" t="s">
        <v>35</v>
      </c>
      <c r="E17" s="182"/>
      <c r="F17" s="182"/>
      <c r="G17" s="183"/>
      <c r="H17" s="182"/>
      <c r="I17" s="182"/>
      <c r="J17" s="182"/>
      <c r="K17" s="182"/>
      <c r="L17" s="182"/>
      <c r="M17" s="184" t="s">
        <v>314</v>
      </c>
      <c r="N17" s="182" t="s">
        <v>36</v>
      </c>
      <c r="O17" s="184" t="s">
        <v>37</v>
      </c>
      <c r="P17" s="182">
        <v>2750</v>
      </c>
      <c r="Q17" s="185">
        <v>0.16700000000000001</v>
      </c>
      <c r="R17" s="186">
        <v>0.55000000000000004</v>
      </c>
      <c r="S17" s="182" t="s">
        <v>43</v>
      </c>
      <c r="T17" s="182" t="s">
        <v>42</v>
      </c>
      <c r="U17" s="182" t="s">
        <v>315</v>
      </c>
      <c r="V17" s="182" t="s">
        <v>315</v>
      </c>
      <c r="W17" s="187" t="s">
        <v>315</v>
      </c>
      <c r="X17" s="187" t="s">
        <v>315</v>
      </c>
      <c r="Y17" s="187" t="s">
        <v>315</v>
      </c>
      <c r="Z17" s="187" t="s">
        <v>315</v>
      </c>
      <c r="AA17" s="187" t="s">
        <v>315</v>
      </c>
      <c r="AB17" s="188" t="s">
        <v>315</v>
      </c>
    </row>
    <row r="18" spans="1:28" s="484" customFormat="1" ht="15" customHeight="1">
      <c r="A18" s="178" t="s">
        <v>117</v>
      </c>
      <c r="B18" s="179" t="s">
        <v>79</v>
      </c>
      <c r="C18" s="180" t="s">
        <v>35</v>
      </c>
      <c r="D18" s="181" t="s">
        <v>35</v>
      </c>
      <c r="E18" s="182"/>
      <c r="F18" s="182"/>
      <c r="G18" s="183"/>
      <c r="H18" s="182"/>
      <c r="I18" s="182"/>
      <c r="J18" s="182"/>
      <c r="K18" s="182"/>
      <c r="L18" s="182"/>
      <c r="M18" s="184" t="s">
        <v>314</v>
      </c>
      <c r="N18" s="182" t="s">
        <v>36</v>
      </c>
      <c r="O18" s="184" t="s">
        <v>37</v>
      </c>
      <c r="P18" s="182">
        <v>2750</v>
      </c>
      <c r="Q18" s="185">
        <v>0.16700000000000001</v>
      </c>
      <c r="R18" s="186">
        <v>0.55000000000000004</v>
      </c>
      <c r="S18" s="182" t="s">
        <v>43</v>
      </c>
      <c r="T18" s="182" t="s">
        <v>42</v>
      </c>
      <c r="U18" s="182" t="s">
        <v>315</v>
      </c>
      <c r="V18" s="182" t="s">
        <v>315</v>
      </c>
      <c r="W18" s="187" t="s">
        <v>315</v>
      </c>
      <c r="X18" s="187" t="s">
        <v>315</v>
      </c>
      <c r="Y18" s="187" t="s">
        <v>315</v>
      </c>
      <c r="Z18" s="187" t="s">
        <v>315</v>
      </c>
      <c r="AA18" s="187" t="s">
        <v>315</v>
      </c>
      <c r="AB18" s="188" t="s">
        <v>315</v>
      </c>
    </row>
    <row r="19" spans="1:28" s="484" customFormat="1" ht="15" customHeight="1">
      <c r="A19" s="385" t="s">
        <v>1026</v>
      </c>
      <c r="B19" s="179" t="s">
        <v>1023</v>
      </c>
      <c r="C19" s="180" t="s">
        <v>35</v>
      </c>
      <c r="D19" s="181" t="s">
        <v>35</v>
      </c>
      <c r="E19" s="281"/>
      <c r="F19" s="281"/>
      <c r="G19" s="299"/>
      <c r="H19" s="281"/>
      <c r="I19" s="281"/>
      <c r="J19" s="281"/>
      <c r="K19" s="281"/>
      <c r="L19" s="281"/>
      <c r="M19" s="184" t="s">
        <v>314</v>
      </c>
      <c r="N19" s="182" t="s">
        <v>36</v>
      </c>
      <c r="O19" s="184" t="s">
        <v>37</v>
      </c>
      <c r="P19" s="182">
        <v>2750</v>
      </c>
      <c r="Q19" s="283">
        <v>0.16700000000000001</v>
      </c>
      <c r="R19" s="186">
        <v>0.55000000000000004</v>
      </c>
      <c r="S19" s="182" t="s">
        <v>43</v>
      </c>
      <c r="T19" s="182" t="s">
        <v>42</v>
      </c>
      <c r="U19" s="182" t="s">
        <v>315</v>
      </c>
      <c r="V19" s="182" t="s">
        <v>315</v>
      </c>
      <c r="W19" s="187" t="s">
        <v>315</v>
      </c>
      <c r="X19" s="187" t="s">
        <v>315</v>
      </c>
      <c r="Y19" s="187" t="s">
        <v>315</v>
      </c>
      <c r="Z19" s="187" t="s">
        <v>315</v>
      </c>
      <c r="AA19" s="187" t="s">
        <v>315</v>
      </c>
      <c r="AB19" s="188" t="s">
        <v>315</v>
      </c>
    </row>
    <row r="20" spans="1:28" s="484" customFormat="1" ht="15" customHeight="1">
      <c r="A20" s="385" t="s">
        <v>1027</v>
      </c>
      <c r="B20" s="179" t="s">
        <v>1024</v>
      </c>
      <c r="C20" s="180" t="s">
        <v>35</v>
      </c>
      <c r="D20" s="181" t="s">
        <v>35</v>
      </c>
      <c r="E20" s="281"/>
      <c r="F20" s="281"/>
      <c r="G20" s="299"/>
      <c r="H20" s="281"/>
      <c r="I20" s="281"/>
      <c r="J20" s="281"/>
      <c r="K20" s="281"/>
      <c r="L20" s="281"/>
      <c r="M20" s="184" t="s">
        <v>314</v>
      </c>
      <c r="N20" s="182" t="s">
        <v>36</v>
      </c>
      <c r="O20" s="184" t="s">
        <v>37</v>
      </c>
      <c r="P20" s="182">
        <v>2750</v>
      </c>
      <c r="Q20" s="283">
        <v>0.16700000000000001</v>
      </c>
      <c r="R20" s="186">
        <v>0.55000000000000004</v>
      </c>
      <c r="S20" s="182" t="s">
        <v>43</v>
      </c>
      <c r="T20" s="182" t="s">
        <v>42</v>
      </c>
      <c r="U20" s="182" t="s">
        <v>315</v>
      </c>
      <c r="V20" s="182" t="s">
        <v>315</v>
      </c>
      <c r="W20" s="187" t="s">
        <v>315</v>
      </c>
      <c r="X20" s="187" t="s">
        <v>315</v>
      </c>
      <c r="Y20" s="187" t="s">
        <v>315</v>
      </c>
      <c r="Z20" s="187" t="s">
        <v>315</v>
      </c>
      <c r="AA20" s="187" t="s">
        <v>315</v>
      </c>
      <c r="AB20" s="188" t="s">
        <v>315</v>
      </c>
    </row>
    <row r="21" spans="1:28" s="484" customFormat="1" ht="15" customHeight="1">
      <c r="A21" s="385" t="s">
        <v>1028</v>
      </c>
      <c r="B21" s="179" t="s">
        <v>1025</v>
      </c>
      <c r="C21" s="180" t="s">
        <v>35</v>
      </c>
      <c r="D21" s="181" t="s">
        <v>35</v>
      </c>
      <c r="E21" s="281"/>
      <c r="F21" s="281"/>
      <c r="G21" s="299"/>
      <c r="H21" s="281"/>
      <c r="I21" s="281"/>
      <c r="J21" s="281"/>
      <c r="K21" s="281"/>
      <c r="L21" s="281"/>
      <c r="M21" s="184" t="s">
        <v>314</v>
      </c>
      <c r="N21" s="182" t="s">
        <v>36</v>
      </c>
      <c r="O21" s="184" t="s">
        <v>37</v>
      </c>
      <c r="P21" s="182">
        <v>2750</v>
      </c>
      <c r="Q21" s="283">
        <v>0.16700000000000001</v>
      </c>
      <c r="R21" s="186">
        <v>0.55000000000000004</v>
      </c>
      <c r="S21" s="182" t="s">
        <v>43</v>
      </c>
      <c r="T21" s="182" t="s">
        <v>42</v>
      </c>
      <c r="U21" s="182" t="s">
        <v>315</v>
      </c>
      <c r="V21" s="182" t="s">
        <v>315</v>
      </c>
      <c r="W21" s="187" t="s">
        <v>315</v>
      </c>
      <c r="X21" s="187" t="s">
        <v>315</v>
      </c>
      <c r="Y21" s="187" t="s">
        <v>315</v>
      </c>
      <c r="Z21" s="187" t="s">
        <v>315</v>
      </c>
      <c r="AA21" s="187" t="s">
        <v>315</v>
      </c>
      <c r="AB21" s="188" t="s">
        <v>315</v>
      </c>
    </row>
    <row r="22" spans="1:28" s="484" customFormat="1" ht="15" customHeight="1" thickBot="1">
      <c r="A22" s="189" t="s">
        <v>118</v>
      </c>
      <c r="B22" s="190" t="s">
        <v>80</v>
      </c>
      <c r="C22" s="191" t="s">
        <v>35</v>
      </c>
      <c r="D22" s="192" t="s">
        <v>35</v>
      </c>
      <c r="E22" s="193"/>
      <c r="F22" s="193"/>
      <c r="G22" s="194"/>
      <c r="H22" s="193"/>
      <c r="I22" s="193"/>
      <c r="J22" s="193"/>
      <c r="K22" s="193"/>
      <c r="L22" s="193"/>
      <c r="M22" s="195" t="s">
        <v>314</v>
      </c>
      <c r="N22" s="193" t="s">
        <v>36</v>
      </c>
      <c r="O22" s="195" t="s">
        <v>37</v>
      </c>
      <c r="P22" s="193">
        <v>2750</v>
      </c>
      <c r="Q22" s="196">
        <v>0.16700000000000001</v>
      </c>
      <c r="R22" s="490">
        <v>0.55000000000000004</v>
      </c>
      <c r="S22" s="193" t="s">
        <v>43</v>
      </c>
      <c r="T22" s="193" t="s">
        <v>42</v>
      </c>
      <c r="U22" s="193" t="s">
        <v>315</v>
      </c>
      <c r="V22" s="193" t="s">
        <v>315</v>
      </c>
      <c r="W22" s="197" t="s">
        <v>315</v>
      </c>
      <c r="X22" s="197" t="s">
        <v>315</v>
      </c>
      <c r="Y22" s="197" t="s">
        <v>315</v>
      </c>
      <c r="Z22" s="197" t="s">
        <v>315</v>
      </c>
      <c r="AA22" s="197" t="s">
        <v>315</v>
      </c>
      <c r="AB22" s="198" t="s">
        <v>315</v>
      </c>
    </row>
    <row r="23" spans="1:28" s="484" customFormat="1" ht="15" customHeight="1">
      <c r="A23" s="390" t="s">
        <v>991</v>
      </c>
      <c r="B23" s="396" t="s">
        <v>998</v>
      </c>
      <c r="C23" s="170" t="s">
        <v>35</v>
      </c>
      <c r="D23" s="171" t="s">
        <v>35</v>
      </c>
      <c r="E23" s="172"/>
      <c r="F23" s="172"/>
      <c r="G23" s="173"/>
      <c r="H23" s="172"/>
      <c r="I23" s="172"/>
      <c r="J23" s="172"/>
      <c r="K23" s="172"/>
      <c r="L23" s="172"/>
      <c r="M23" s="392" t="s">
        <v>314</v>
      </c>
      <c r="N23" s="186" t="s">
        <v>36</v>
      </c>
      <c r="O23" s="392" t="s">
        <v>37</v>
      </c>
      <c r="P23" s="397">
        <v>2500</v>
      </c>
      <c r="Q23" s="175">
        <v>0.13100000000000001</v>
      </c>
      <c r="R23" s="172">
        <v>0.31</v>
      </c>
      <c r="S23" s="186" t="s">
        <v>43</v>
      </c>
      <c r="T23" s="186" t="s">
        <v>42</v>
      </c>
      <c r="U23" s="186" t="s">
        <v>315</v>
      </c>
      <c r="V23" s="186" t="s">
        <v>315</v>
      </c>
      <c r="W23" s="393" t="s">
        <v>315</v>
      </c>
      <c r="X23" s="393" t="s">
        <v>315</v>
      </c>
      <c r="Y23" s="393" t="s">
        <v>315</v>
      </c>
      <c r="Z23" s="393" t="s">
        <v>315</v>
      </c>
      <c r="AA23" s="393" t="s">
        <v>315</v>
      </c>
      <c r="AB23" s="394" t="s">
        <v>315</v>
      </c>
    </row>
    <row r="24" spans="1:28" s="484" customFormat="1" ht="15" customHeight="1">
      <c r="A24" s="395" t="s">
        <v>992</v>
      </c>
      <c r="B24" s="179" t="s">
        <v>999</v>
      </c>
      <c r="C24" s="180" t="s">
        <v>35</v>
      </c>
      <c r="D24" s="181" t="s">
        <v>35</v>
      </c>
      <c r="E24" s="186"/>
      <c r="F24" s="186"/>
      <c r="G24" s="272"/>
      <c r="H24" s="186"/>
      <c r="I24" s="186"/>
      <c r="J24" s="186"/>
      <c r="K24" s="186"/>
      <c r="L24" s="186"/>
      <c r="M24" s="184" t="s">
        <v>314</v>
      </c>
      <c r="N24" s="182" t="s">
        <v>36</v>
      </c>
      <c r="O24" s="184" t="s">
        <v>37</v>
      </c>
      <c r="P24" s="182">
        <v>2500</v>
      </c>
      <c r="Q24" s="261">
        <v>0.13</v>
      </c>
      <c r="R24" s="186">
        <v>0.31</v>
      </c>
      <c r="S24" s="182" t="s">
        <v>43</v>
      </c>
      <c r="T24" s="182" t="s">
        <v>42</v>
      </c>
      <c r="U24" s="182" t="s">
        <v>315</v>
      </c>
      <c r="V24" s="182" t="s">
        <v>315</v>
      </c>
      <c r="W24" s="187" t="s">
        <v>315</v>
      </c>
      <c r="X24" s="187" t="s">
        <v>315</v>
      </c>
      <c r="Y24" s="187" t="s">
        <v>315</v>
      </c>
      <c r="Z24" s="187" t="s">
        <v>315</v>
      </c>
      <c r="AA24" s="187" t="s">
        <v>315</v>
      </c>
      <c r="AB24" s="188" t="s">
        <v>315</v>
      </c>
    </row>
    <row r="25" spans="1:28" s="484" customFormat="1" ht="15" customHeight="1">
      <c r="A25" s="395" t="s">
        <v>993</v>
      </c>
      <c r="B25" s="179" t="s">
        <v>1000</v>
      </c>
      <c r="C25" s="180" t="s">
        <v>35</v>
      </c>
      <c r="D25" s="181" t="s">
        <v>35</v>
      </c>
      <c r="E25" s="186"/>
      <c r="F25" s="186"/>
      <c r="G25" s="272"/>
      <c r="H25" s="186"/>
      <c r="I25" s="186"/>
      <c r="J25" s="186"/>
      <c r="K25" s="186"/>
      <c r="L25" s="186"/>
      <c r="M25" s="184" t="s">
        <v>314</v>
      </c>
      <c r="N25" s="182" t="s">
        <v>36</v>
      </c>
      <c r="O25" s="184" t="s">
        <v>37</v>
      </c>
      <c r="P25" s="182">
        <v>2500</v>
      </c>
      <c r="Q25" s="261">
        <v>0.13</v>
      </c>
      <c r="R25" s="186">
        <v>0.31</v>
      </c>
      <c r="S25" s="182" t="s">
        <v>43</v>
      </c>
      <c r="T25" s="182" t="s">
        <v>42</v>
      </c>
      <c r="U25" s="182" t="s">
        <v>315</v>
      </c>
      <c r="V25" s="182" t="s">
        <v>315</v>
      </c>
      <c r="W25" s="187" t="s">
        <v>315</v>
      </c>
      <c r="X25" s="187" t="s">
        <v>315</v>
      </c>
      <c r="Y25" s="187" t="s">
        <v>315</v>
      </c>
      <c r="Z25" s="187" t="s">
        <v>315</v>
      </c>
      <c r="AA25" s="187" t="s">
        <v>315</v>
      </c>
      <c r="AB25" s="188" t="s">
        <v>315</v>
      </c>
    </row>
    <row r="26" spans="1:28" s="484" customFormat="1" ht="15" customHeight="1">
      <c r="A26" s="395" t="s">
        <v>994</v>
      </c>
      <c r="B26" s="179" t="s">
        <v>1001</v>
      </c>
      <c r="C26" s="180" t="s">
        <v>35</v>
      </c>
      <c r="D26" s="181" t="s">
        <v>35</v>
      </c>
      <c r="E26" s="186"/>
      <c r="F26" s="186"/>
      <c r="G26" s="272"/>
      <c r="H26" s="186"/>
      <c r="I26" s="186"/>
      <c r="J26" s="186"/>
      <c r="K26" s="186"/>
      <c r="L26" s="186"/>
      <c r="M26" s="184" t="s">
        <v>314</v>
      </c>
      <c r="N26" s="182" t="s">
        <v>36</v>
      </c>
      <c r="O26" s="184" t="s">
        <v>37</v>
      </c>
      <c r="P26" s="182">
        <v>2500</v>
      </c>
      <c r="Q26" s="261">
        <v>0.13</v>
      </c>
      <c r="R26" s="186">
        <v>0.31</v>
      </c>
      <c r="S26" s="182" t="s">
        <v>43</v>
      </c>
      <c r="T26" s="182" t="s">
        <v>42</v>
      </c>
      <c r="U26" s="182" t="s">
        <v>315</v>
      </c>
      <c r="V26" s="182" t="s">
        <v>315</v>
      </c>
      <c r="W26" s="187" t="s">
        <v>315</v>
      </c>
      <c r="X26" s="187" t="s">
        <v>315</v>
      </c>
      <c r="Y26" s="187" t="s">
        <v>315</v>
      </c>
      <c r="Z26" s="187" t="s">
        <v>315</v>
      </c>
      <c r="AA26" s="187" t="s">
        <v>315</v>
      </c>
      <c r="AB26" s="188" t="s">
        <v>315</v>
      </c>
    </row>
    <row r="27" spans="1:28" s="484" customFormat="1" ht="15" customHeight="1">
      <c r="A27" s="395" t="s">
        <v>995</v>
      </c>
      <c r="B27" s="179" t="s">
        <v>1002</v>
      </c>
      <c r="C27" s="180" t="s">
        <v>35</v>
      </c>
      <c r="D27" s="181" t="s">
        <v>35</v>
      </c>
      <c r="E27" s="186"/>
      <c r="F27" s="186"/>
      <c r="G27" s="272"/>
      <c r="H27" s="186"/>
      <c r="I27" s="186"/>
      <c r="J27" s="186"/>
      <c r="K27" s="186"/>
      <c r="L27" s="186"/>
      <c r="M27" s="184" t="s">
        <v>314</v>
      </c>
      <c r="N27" s="182" t="s">
        <v>36</v>
      </c>
      <c r="O27" s="184" t="s">
        <v>37</v>
      </c>
      <c r="P27" s="182">
        <v>2500</v>
      </c>
      <c r="Q27" s="261">
        <v>0.13</v>
      </c>
      <c r="R27" s="186">
        <v>0.31</v>
      </c>
      <c r="S27" s="182" t="s">
        <v>43</v>
      </c>
      <c r="T27" s="182" t="s">
        <v>42</v>
      </c>
      <c r="U27" s="182" t="s">
        <v>315</v>
      </c>
      <c r="V27" s="182" t="s">
        <v>315</v>
      </c>
      <c r="W27" s="187" t="s">
        <v>315</v>
      </c>
      <c r="X27" s="187" t="s">
        <v>315</v>
      </c>
      <c r="Y27" s="187" t="s">
        <v>315</v>
      </c>
      <c r="Z27" s="187" t="s">
        <v>315</v>
      </c>
      <c r="AA27" s="187" t="s">
        <v>315</v>
      </c>
      <c r="AB27" s="188" t="s">
        <v>315</v>
      </c>
    </row>
    <row r="28" spans="1:28" s="484" customFormat="1" ht="15" customHeight="1">
      <c r="A28" s="395" t="s">
        <v>996</v>
      </c>
      <c r="B28" s="179" t="s">
        <v>1003</v>
      </c>
      <c r="C28" s="180" t="s">
        <v>35</v>
      </c>
      <c r="D28" s="181" t="s">
        <v>35</v>
      </c>
      <c r="E28" s="186"/>
      <c r="F28" s="186"/>
      <c r="G28" s="272"/>
      <c r="H28" s="186"/>
      <c r="I28" s="186"/>
      <c r="J28" s="186"/>
      <c r="K28" s="186"/>
      <c r="L28" s="186"/>
      <c r="M28" s="184" t="s">
        <v>314</v>
      </c>
      <c r="N28" s="182" t="s">
        <v>36</v>
      </c>
      <c r="O28" s="184" t="s">
        <v>37</v>
      </c>
      <c r="P28" s="182">
        <v>2500</v>
      </c>
      <c r="Q28" s="261">
        <v>0.13</v>
      </c>
      <c r="R28" s="186">
        <v>0.31</v>
      </c>
      <c r="S28" s="182" t="s">
        <v>43</v>
      </c>
      <c r="T28" s="182" t="s">
        <v>42</v>
      </c>
      <c r="U28" s="182" t="s">
        <v>315</v>
      </c>
      <c r="V28" s="182" t="s">
        <v>315</v>
      </c>
      <c r="W28" s="187" t="s">
        <v>315</v>
      </c>
      <c r="X28" s="187" t="s">
        <v>315</v>
      </c>
      <c r="Y28" s="187" t="s">
        <v>315</v>
      </c>
      <c r="Z28" s="187" t="s">
        <v>315</v>
      </c>
      <c r="AA28" s="187" t="s">
        <v>315</v>
      </c>
      <c r="AB28" s="188" t="s">
        <v>315</v>
      </c>
    </row>
    <row r="29" spans="1:28" s="484" customFormat="1" ht="15" customHeight="1">
      <c r="A29" s="395" t="s">
        <v>997</v>
      </c>
      <c r="B29" s="179" t="s">
        <v>1004</v>
      </c>
      <c r="C29" s="180" t="s">
        <v>35</v>
      </c>
      <c r="D29" s="181" t="s">
        <v>35</v>
      </c>
      <c r="E29" s="186"/>
      <c r="F29" s="186"/>
      <c r="G29" s="272"/>
      <c r="H29" s="186"/>
      <c r="I29" s="186"/>
      <c r="J29" s="186"/>
      <c r="K29" s="186"/>
      <c r="L29" s="186"/>
      <c r="M29" s="184" t="s">
        <v>314</v>
      </c>
      <c r="N29" s="182" t="s">
        <v>36</v>
      </c>
      <c r="O29" s="184" t="s">
        <v>37</v>
      </c>
      <c r="P29" s="182">
        <v>2500</v>
      </c>
      <c r="Q29" s="261">
        <v>0.13</v>
      </c>
      <c r="R29" s="186">
        <v>0.31</v>
      </c>
      <c r="S29" s="182" t="s">
        <v>43</v>
      </c>
      <c r="T29" s="182" t="s">
        <v>42</v>
      </c>
      <c r="U29" s="182" t="s">
        <v>315</v>
      </c>
      <c r="V29" s="182" t="s">
        <v>315</v>
      </c>
      <c r="W29" s="187" t="s">
        <v>315</v>
      </c>
      <c r="X29" s="187" t="s">
        <v>315</v>
      </c>
      <c r="Y29" s="187" t="s">
        <v>315</v>
      </c>
      <c r="Z29" s="187" t="s">
        <v>315</v>
      </c>
      <c r="AA29" s="187" t="s">
        <v>315</v>
      </c>
      <c r="AB29" s="188" t="s">
        <v>315</v>
      </c>
    </row>
    <row r="30" spans="1:28" s="484" customFormat="1" ht="15" customHeight="1">
      <c r="A30" s="395" t="s">
        <v>1005</v>
      </c>
      <c r="B30" s="391" t="s">
        <v>1012</v>
      </c>
      <c r="C30" s="180" t="s">
        <v>35</v>
      </c>
      <c r="D30" s="181" t="s">
        <v>35</v>
      </c>
      <c r="E30" s="186"/>
      <c r="F30" s="186"/>
      <c r="G30" s="272"/>
      <c r="H30" s="186"/>
      <c r="I30" s="186"/>
      <c r="J30" s="186"/>
      <c r="K30" s="186"/>
      <c r="L30" s="186"/>
      <c r="M30" s="184" t="s">
        <v>314</v>
      </c>
      <c r="N30" s="182" t="s">
        <v>36</v>
      </c>
      <c r="O30" s="184" t="s">
        <v>37</v>
      </c>
      <c r="P30" s="186">
        <v>2800</v>
      </c>
      <c r="Q30" s="261">
        <v>7.0000000000000007E-2</v>
      </c>
      <c r="R30" s="186">
        <v>0.19</v>
      </c>
      <c r="S30" s="186" t="s">
        <v>1019</v>
      </c>
      <c r="T30" s="182" t="s">
        <v>48</v>
      </c>
      <c r="U30" s="182" t="s">
        <v>315</v>
      </c>
      <c r="V30" s="182" t="s">
        <v>315</v>
      </c>
      <c r="W30" s="187" t="s">
        <v>315</v>
      </c>
      <c r="X30" s="187" t="s">
        <v>315</v>
      </c>
      <c r="Y30" s="187" t="s">
        <v>315</v>
      </c>
      <c r="Z30" s="187" t="s">
        <v>315</v>
      </c>
      <c r="AA30" s="187" t="s">
        <v>315</v>
      </c>
      <c r="AB30" s="188" t="s">
        <v>315</v>
      </c>
    </row>
    <row r="31" spans="1:28" s="484" customFormat="1" ht="15" customHeight="1">
      <c r="A31" s="395" t="s">
        <v>1006</v>
      </c>
      <c r="B31" s="391" t="s">
        <v>1013</v>
      </c>
      <c r="C31" s="180" t="s">
        <v>35</v>
      </c>
      <c r="D31" s="181" t="s">
        <v>35</v>
      </c>
      <c r="E31" s="186"/>
      <c r="F31" s="186"/>
      <c r="G31" s="272"/>
      <c r="H31" s="186"/>
      <c r="I31" s="186"/>
      <c r="J31" s="186"/>
      <c r="K31" s="186"/>
      <c r="L31" s="186"/>
      <c r="M31" s="184" t="s">
        <v>314</v>
      </c>
      <c r="N31" s="182" t="s">
        <v>36</v>
      </c>
      <c r="O31" s="184" t="s">
        <v>37</v>
      </c>
      <c r="P31" s="186">
        <v>2800</v>
      </c>
      <c r="Q31" s="261">
        <v>7.0000000000000007E-2</v>
      </c>
      <c r="R31" s="186">
        <v>0.19</v>
      </c>
      <c r="S31" s="186" t="s">
        <v>1019</v>
      </c>
      <c r="T31" s="182" t="s">
        <v>48</v>
      </c>
      <c r="U31" s="182" t="s">
        <v>315</v>
      </c>
      <c r="V31" s="182" t="s">
        <v>315</v>
      </c>
      <c r="W31" s="187" t="s">
        <v>315</v>
      </c>
      <c r="X31" s="187" t="s">
        <v>315</v>
      </c>
      <c r="Y31" s="187" t="s">
        <v>315</v>
      </c>
      <c r="Z31" s="187" t="s">
        <v>315</v>
      </c>
      <c r="AA31" s="187" t="s">
        <v>315</v>
      </c>
      <c r="AB31" s="188" t="s">
        <v>315</v>
      </c>
    </row>
    <row r="32" spans="1:28" s="484" customFormat="1" ht="15" customHeight="1">
      <c r="A32" s="395" t="s">
        <v>1007</v>
      </c>
      <c r="B32" s="391" t="s">
        <v>1014</v>
      </c>
      <c r="C32" s="180" t="s">
        <v>35</v>
      </c>
      <c r="D32" s="181" t="s">
        <v>35</v>
      </c>
      <c r="E32" s="186"/>
      <c r="F32" s="186"/>
      <c r="G32" s="272"/>
      <c r="H32" s="186"/>
      <c r="I32" s="186"/>
      <c r="J32" s="186"/>
      <c r="K32" s="186"/>
      <c r="L32" s="186"/>
      <c r="M32" s="184" t="s">
        <v>314</v>
      </c>
      <c r="N32" s="182" t="s">
        <v>36</v>
      </c>
      <c r="O32" s="184" t="s">
        <v>37</v>
      </c>
      <c r="P32" s="186">
        <v>2800</v>
      </c>
      <c r="Q32" s="261">
        <v>0.7</v>
      </c>
      <c r="R32" s="186">
        <v>0.19</v>
      </c>
      <c r="S32" s="186" t="s">
        <v>1019</v>
      </c>
      <c r="T32" s="182" t="s">
        <v>48</v>
      </c>
      <c r="U32" s="182" t="s">
        <v>315</v>
      </c>
      <c r="V32" s="182" t="s">
        <v>315</v>
      </c>
      <c r="W32" s="187" t="s">
        <v>315</v>
      </c>
      <c r="X32" s="187" t="s">
        <v>315</v>
      </c>
      <c r="Y32" s="187" t="s">
        <v>315</v>
      </c>
      <c r="Z32" s="187" t="s">
        <v>315</v>
      </c>
      <c r="AA32" s="187" t="s">
        <v>315</v>
      </c>
      <c r="AB32" s="188" t="s">
        <v>315</v>
      </c>
    </row>
    <row r="33" spans="1:28" s="484" customFormat="1" ht="15" customHeight="1">
      <c r="A33" s="395" t="s">
        <v>1008</v>
      </c>
      <c r="B33" s="391" t="s">
        <v>1015</v>
      </c>
      <c r="C33" s="180" t="s">
        <v>35</v>
      </c>
      <c r="D33" s="181" t="s">
        <v>35</v>
      </c>
      <c r="E33" s="182"/>
      <c r="F33" s="182"/>
      <c r="G33" s="183"/>
      <c r="H33" s="182"/>
      <c r="I33" s="182"/>
      <c r="J33" s="182"/>
      <c r="K33" s="182"/>
      <c r="L33" s="182"/>
      <c r="M33" s="184" t="s">
        <v>314</v>
      </c>
      <c r="N33" s="182" t="s">
        <v>36</v>
      </c>
      <c r="O33" s="184" t="s">
        <v>37</v>
      </c>
      <c r="P33" s="182">
        <v>2450</v>
      </c>
      <c r="Q33" s="185">
        <v>0.08</v>
      </c>
      <c r="R33" s="182">
        <v>0.25</v>
      </c>
      <c r="S33" s="182" t="s">
        <v>43</v>
      </c>
      <c r="T33" s="182" t="s">
        <v>42</v>
      </c>
      <c r="U33" s="182" t="s">
        <v>315</v>
      </c>
      <c r="V33" s="182" t="s">
        <v>315</v>
      </c>
      <c r="W33" s="187" t="s">
        <v>315</v>
      </c>
      <c r="X33" s="187" t="s">
        <v>315</v>
      </c>
      <c r="Y33" s="187" t="s">
        <v>315</v>
      </c>
      <c r="Z33" s="187" t="s">
        <v>315</v>
      </c>
      <c r="AA33" s="187" t="s">
        <v>315</v>
      </c>
      <c r="AB33" s="188" t="s">
        <v>315</v>
      </c>
    </row>
    <row r="34" spans="1:28" s="484" customFormat="1" ht="15" customHeight="1">
      <c r="A34" s="395" t="s">
        <v>1009</v>
      </c>
      <c r="B34" s="391" t="s">
        <v>1016</v>
      </c>
      <c r="C34" s="180" t="s">
        <v>35</v>
      </c>
      <c r="D34" s="181" t="s">
        <v>35</v>
      </c>
      <c r="E34" s="182"/>
      <c r="F34" s="182"/>
      <c r="G34" s="183"/>
      <c r="H34" s="182"/>
      <c r="I34" s="182"/>
      <c r="J34" s="182"/>
      <c r="K34" s="182"/>
      <c r="L34" s="182"/>
      <c r="M34" s="184" t="s">
        <v>314</v>
      </c>
      <c r="N34" s="182" t="s">
        <v>36</v>
      </c>
      <c r="O34" s="184" t="s">
        <v>37</v>
      </c>
      <c r="P34" s="182">
        <v>2450</v>
      </c>
      <c r="Q34" s="185">
        <v>0.08</v>
      </c>
      <c r="R34" s="182">
        <v>0.25</v>
      </c>
      <c r="S34" s="182" t="s">
        <v>43</v>
      </c>
      <c r="T34" s="182" t="s">
        <v>42</v>
      </c>
      <c r="U34" s="182" t="s">
        <v>315</v>
      </c>
      <c r="V34" s="182" t="s">
        <v>315</v>
      </c>
      <c r="W34" s="187" t="s">
        <v>315</v>
      </c>
      <c r="X34" s="187" t="s">
        <v>315</v>
      </c>
      <c r="Y34" s="187" t="s">
        <v>315</v>
      </c>
      <c r="Z34" s="187" t="s">
        <v>315</v>
      </c>
      <c r="AA34" s="187" t="s">
        <v>315</v>
      </c>
      <c r="AB34" s="188" t="s">
        <v>315</v>
      </c>
    </row>
    <row r="35" spans="1:28" s="484" customFormat="1" ht="15" customHeight="1">
      <c r="A35" s="395" t="s">
        <v>1010</v>
      </c>
      <c r="B35" s="391" t="s">
        <v>1017</v>
      </c>
      <c r="C35" s="180" t="s">
        <v>35</v>
      </c>
      <c r="D35" s="181" t="s">
        <v>35</v>
      </c>
      <c r="E35" s="182"/>
      <c r="F35" s="182"/>
      <c r="G35" s="183"/>
      <c r="H35" s="182"/>
      <c r="I35" s="182"/>
      <c r="J35" s="182"/>
      <c r="K35" s="182"/>
      <c r="L35" s="182"/>
      <c r="M35" s="184" t="s">
        <v>314</v>
      </c>
      <c r="N35" s="182" t="s">
        <v>36</v>
      </c>
      <c r="O35" s="184" t="s">
        <v>37</v>
      </c>
      <c r="P35" s="182">
        <v>2450</v>
      </c>
      <c r="Q35" s="185">
        <v>0.08</v>
      </c>
      <c r="R35" s="182">
        <v>0.25</v>
      </c>
      <c r="S35" s="182" t="s">
        <v>43</v>
      </c>
      <c r="T35" s="182" t="s">
        <v>42</v>
      </c>
      <c r="U35" s="182" t="s">
        <v>315</v>
      </c>
      <c r="V35" s="182" t="s">
        <v>315</v>
      </c>
      <c r="W35" s="187" t="s">
        <v>315</v>
      </c>
      <c r="X35" s="187" t="s">
        <v>315</v>
      </c>
      <c r="Y35" s="187" t="s">
        <v>315</v>
      </c>
      <c r="Z35" s="187" t="s">
        <v>315</v>
      </c>
      <c r="AA35" s="187" t="s">
        <v>315</v>
      </c>
      <c r="AB35" s="188" t="s">
        <v>315</v>
      </c>
    </row>
    <row r="36" spans="1:28" s="484" customFormat="1" ht="15" customHeight="1" thickBot="1">
      <c r="A36" s="386" t="s">
        <v>1011</v>
      </c>
      <c r="B36" s="190" t="s">
        <v>1018</v>
      </c>
      <c r="C36" s="191" t="s">
        <v>35</v>
      </c>
      <c r="D36" s="192" t="s">
        <v>35</v>
      </c>
      <c r="E36" s="193"/>
      <c r="F36" s="193"/>
      <c r="G36" s="194"/>
      <c r="H36" s="193"/>
      <c r="I36" s="193"/>
      <c r="J36" s="193"/>
      <c r="K36" s="193"/>
      <c r="L36" s="193"/>
      <c r="M36" s="195" t="s">
        <v>314</v>
      </c>
      <c r="N36" s="193" t="s">
        <v>36</v>
      </c>
      <c r="O36" s="195" t="s">
        <v>37</v>
      </c>
      <c r="P36" s="193">
        <v>2450</v>
      </c>
      <c r="Q36" s="196">
        <v>0.08</v>
      </c>
      <c r="R36" s="193">
        <v>0.25</v>
      </c>
      <c r="S36" s="193" t="s">
        <v>43</v>
      </c>
      <c r="T36" s="193" t="s">
        <v>42</v>
      </c>
      <c r="U36" s="193" t="s">
        <v>315</v>
      </c>
      <c r="V36" s="193" t="s">
        <v>315</v>
      </c>
      <c r="W36" s="197" t="s">
        <v>315</v>
      </c>
      <c r="X36" s="197" t="s">
        <v>315</v>
      </c>
      <c r="Y36" s="197" t="s">
        <v>315</v>
      </c>
      <c r="Z36" s="197" t="s">
        <v>315</v>
      </c>
      <c r="AA36" s="197" t="s">
        <v>315</v>
      </c>
      <c r="AB36" s="198" t="s">
        <v>315</v>
      </c>
    </row>
    <row r="37" spans="1:28" s="207" customFormat="1" ht="15" customHeight="1">
      <c r="A37" s="491" t="s">
        <v>316</v>
      </c>
      <c r="B37" s="199" t="s">
        <v>317</v>
      </c>
      <c r="C37" s="200" t="s">
        <v>35</v>
      </c>
      <c r="D37" s="200" t="s">
        <v>35</v>
      </c>
      <c r="E37" s="200"/>
      <c r="F37" s="200" t="s">
        <v>35</v>
      </c>
      <c r="G37" s="201"/>
      <c r="H37" s="200"/>
      <c r="I37" s="200"/>
      <c r="J37" s="200"/>
      <c r="K37" s="200"/>
      <c r="L37" s="202"/>
      <c r="M37" s="202">
        <v>5</v>
      </c>
      <c r="N37" s="200" t="s">
        <v>318</v>
      </c>
      <c r="O37" s="200" t="s">
        <v>37</v>
      </c>
      <c r="P37" s="200">
        <v>2350</v>
      </c>
      <c r="Q37" s="203">
        <v>9.5000000000000001E-2</v>
      </c>
      <c r="R37" s="200">
        <v>0.28000000000000003</v>
      </c>
      <c r="S37" s="204" t="s">
        <v>43</v>
      </c>
      <c r="T37" s="204" t="s">
        <v>44</v>
      </c>
      <c r="U37" s="204" t="s">
        <v>35</v>
      </c>
      <c r="V37" s="204" t="s">
        <v>315</v>
      </c>
      <c r="W37" s="205">
        <v>0.49</v>
      </c>
      <c r="X37" s="205">
        <v>0</v>
      </c>
      <c r="Y37" s="205">
        <v>0.51</v>
      </c>
      <c r="Z37" s="205">
        <v>0.5</v>
      </c>
      <c r="AA37" s="205">
        <v>0</v>
      </c>
      <c r="AB37" s="206">
        <v>0.5</v>
      </c>
    </row>
    <row r="38" spans="1:28" s="207" customFormat="1" ht="15" customHeight="1">
      <c r="A38" s="492" t="s">
        <v>319</v>
      </c>
      <c r="B38" s="208" t="s">
        <v>320</v>
      </c>
      <c r="C38" s="209" t="s">
        <v>35</v>
      </c>
      <c r="D38" s="209" t="s">
        <v>35</v>
      </c>
      <c r="E38" s="209"/>
      <c r="F38" s="209" t="s">
        <v>35</v>
      </c>
      <c r="G38" s="210"/>
      <c r="H38" s="209"/>
      <c r="I38" s="209"/>
      <c r="J38" s="209"/>
      <c r="K38" s="209"/>
      <c r="L38" s="211"/>
      <c r="M38" s="211">
        <v>5</v>
      </c>
      <c r="N38" s="209" t="s">
        <v>318</v>
      </c>
      <c r="O38" s="209" t="s">
        <v>37</v>
      </c>
      <c r="P38" s="209">
        <v>2350</v>
      </c>
      <c r="Q38" s="212">
        <v>9.5000000000000001E-2</v>
      </c>
      <c r="R38" s="209">
        <v>0.28000000000000003</v>
      </c>
      <c r="S38" s="213" t="s">
        <v>43</v>
      </c>
      <c r="T38" s="213" t="s">
        <v>44</v>
      </c>
      <c r="U38" s="213" t="s">
        <v>35</v>
      </c>
      <c r="V38" s="213" t="s">
        <v>315</v>
      </c>
      <c r="W38" s="214">
        <v>0.37</v>
      </c>
      <c r="X38" s="214">
        <v>0</v>
      </c>
      <c r="Y38" s="214">
        <v>0.63</v>
      </c>
      <c r="Z38" s="214">
        <v>0.37</v>
      </c>
      <c r="AA38" s="214">
        <v>0</v>
      </c>
      <c r="AB38" s="215">
        <v>0.63</v>
      </c>
    </row>
    <row r="39" spans="1:28" s="207" customFormat="1" ht="15" customHeight="1" thickBot="1">
      <c r="A39" s="493" t="s">
        <v>321</v>
      </c>
      <c r="B39" s="216" t="s">
        <v>322</v>
      </c>
      <c r="C39" s="217" t="s">
        <v>35</v>
      </c>
      <c r="D39" s="217" t="s">
        <v>35</v>
      </c>
      <c r="E39" s="217"/>
      <c r="F39" s="217" t="s">
        <v>35</v>
      </c>
      <c r="G39" s="218"/>
      <c r="H39" s="217"/>
      <c r="I39" s="217"/>
      <c r="J39" s="217"/>
      <c r="K39" s="217"/>
      <c r="L39" s="219"/>
      <c r="M39" s="219">
        <v>3</v>
      </c>
      <c r="N39" s="217" t="s">
        <v>36</v>
      </c>
      <c r="O39" s="217" t="s">
        <v>37</v>
      </c>
      <c r="P39" s="217">
        <v>2350</v>
      </c>
      <c r="Q39" s="220">
        <v>0.11</v>
      </c>
      <c r="R39" s="220">
        <v>0.6</v>
      </c>
      <c r="S39" s="221" t="s">
        <v>43</v>
      </c>
      <c r="T39" s="221" t="s">
        <v>323</v>
      </c>
      <c r="U39" s="221" t="s">
        <v>35</v>
      </c>
      <c r="V39" s="221" t="s">
        <v>315</v>
      </c>
      <c r="W39" s="222">
        <v>0.34</v>
      </c>
      <c r="X39" s="222">
        <v>0</v>
      </c>
      <c r="Y39" s="222">
        <v>0.66</v>
      </c>
      <c r="Z39" s="222">
        <v>0.34</v>
      </c>
      <c r="AA39" s="222">
        <v>0</v>
      </c>
      <c r="AB39" s="223">
        <v>0.66</v>
      </c>
    </row>
    <row r="40" spans="1:28" s="14" customFormat="1" ht="15" customHeight="1">
      <c r="A40" s="492" t="s">
        <v>326</v>
      </c>
      <c r="B40" s="208" t="s">
        <v>327</v>
      </c>
      <c r="C40" s="209" t="s">
        <v>35</v>
      </c>
      <c r="D40" s="209" t="s">
        <v>35</v>
      </c>
      <c r="E40" s="209"/>
      <c r="F40" s="209" t="s">
        <v>35</v>
      </c>
      <c r="G40" s="210"/>
      <c r="H40" s="209"/>
      <c r="I40" s="209"/>
      <c r="J40" s="209"/>
      <c r="K40" s="209"/>
      <c r="L40" s="211"/>
      <c r="M40" s="211">
        <v>5</v>
      </c>
      <c r="N40" s="211" t="s">
        <v>324</v>
      </c>
      <c r="O40" s="213" t="s">
        <v>37</v>
      </c>
      <c r="P40" s="213" t="s">
        <v>328</v>
      </c>
      <c r="Q40" s="212">
        <v>0.105</v>
      </c>
      <c r="R40" s="209">
        <v>0.24</v>
      </c>
      <c r="S40" s="213" t="s">
        <v>43</v>
      </c>
      <c r="T40" s="213" t="s">
        <v>325</v>
      </c>
      <c r="U40" s="213" t="s">
        <v>315</v>
      </c>
      <c r="V40" s="213" t="s">
        <v>315</v>
      </c>
      <c r="W40" s="214">
        <v>0.41</v>
      </c>
      <c r="X40" s="214">
        <v>0.01</v>
      </c>
      <c r="Y40" s="214">
        <v>0.57999999999999996</v>
      </c>
      <c r="Z40" s="214">
        <v>0.4</v>
      </c>
      <c r="AA40" s="214">
        <v>0.02</v>
      </c>
      <c r="AB40" s="215">
        <v>0.57999999999999996</v>
      </c>
    </row>
    <row r="41" spans="1:28" s="14" customFormat="1" ht="15" customHeight="1" thickBot="1">
      <c r="A41" s="493" t="s">
        <v>329</v>
      </c>
      <c r="B41" s="216" t="s">
        <v>330</v>
      </c>
      <c r="C41" s="217" t="s">
        <v>35</v>
      </c>
      <c r="D41" s="217" t="s">
        <v>35</v>
      </c>
      <c r="E41" s="217"/>
      <c r="F41" s="217" t="s">
        <v>35</v>
      </c>
      <c r="G41" s="218"/>
      <c r="H41" s="217"/>
      <c r="I41" s="217"/>
      <c r="J41" s="217"/>
      <c r="K41" s="217"/>
      <c r="L41" s="219"/>
      <c r="M41" s="219">
        <v>5</v>
      </c>
      <c r="N41" s="219" t="s">
        <v>324</v>
      </c>
      <c r="O41" s="221" t="s">
        <v>37</v>
      </c>
      <c r="P41" s="221" t="s">
        <v>328</v>
      </c>
      <c r="Q41" s="220">
        <v>0.105</v>
      </c>
      <c r="R41" s="217">
        <v>0.24</v>
      </c>
      <c r="S41" s="213" t="s">
        <v>43</v>
      </c>
      <c r="T41" s="221" t="s">
        <v>325</v>
      </c>
      <c r="U41" s="221" t="s">
        <v>315</v>
      </c>
      <c r="V41" s="221" t="s">
        <v>315</v>
      </c>
      <c r="W41" s="222">
        <v>0.03</v>
      </c>
      <c r="X41" s="222">
        <v>0.9</v>
      </c>
      <c r="Y41" s="222">
        <v>7.0000000000000007E-2</v>
      </c>
      <c r="Z41" s="222">
        <v>0.21</v>
      </c>
      <c r="AA41" s="222">
        <v>0.48</v>
      </c>
      <c r="AB41" s="223">
        <v>0.31</v>
      </c>
    </row>
    <row r="42" spans="1:28" s="228" customFormat="1" ht="15" customHeight="1">
      <c r="A42" s="494" t="s">
        <v>331</v>
      </c>
      <c r="B42" s="224" t="s">
        <v>332</v>
      </c>
      <c r="C42" s="225"/>
      <c r="D42" s="225" t="s">
        <v>35</v>
      </c>
      <c r="E42" s="225"/>
      <c r="F42" s="225" t="s">
        <v>35</v>
      </c>
      <c r="G42" s="210"/>
      <c r="H42" s="225"/>
      <c r="I42" s="225"/>
      <c r="J42" s="225"/>
      <c r="K42" s="225"/>
      <c r="L42" s="211"/>
      <c r="M42" s="211">
        <v>4</v>
      </c>
      <c r="N42" s="225" t="s">
        <v>36</v>
      </c>
      <c r="O42" s="225" t="s">
        <v>45</v>
      </c>
      <c r="P42" s="225">
        <v>2400</v>
      </c>
      <c r="Q42" s="226">
        <v>0.25</v>
      </c>
      <c r="R42" s="226">
        <v>0.5</v>
      </c>
      <c r="S42" s="227" t="s">
        <v>43</v>
      </c>
      <c r="T42" s="227" t="s">
        <v>44</v>
      </c>
      <c r="U42" s="227" t="s">
        <v>35</v>
      </c>
      <c r="V42" s="227" t="s">
        <v>315</v>
      </c>
      <c r="W42" s="214">
        <v>0.56999999999999995</v>
      </c>
      <c r="X42" s="214">
        <v>0</v>
      </c>
      <c r="Y42" s="214">
        <v>0.43</v>
      </c>
      <c r="Z42" s="214">
        <v>0.56999999999999995</v>
      </c>
      <c r="AA42" s="214">
        <v>0</v>
      </c>
      <c r="AB42" s="215">
        <v>0.43</v>
      </c>
    </row>
    <row r="43" spans="1:28" s="228" customFormat="1" ht="15" customHeight="1">
      <c r="A43" s="494" t="s">
        <v>333</v>
      </c>
      <c r="B43" s="224" t="s">
        <v>334</v>
      </c>
      <c r="C43" s="225"/>
      <c r="D43" s="225" t="s">
        <v>35</v>
      </c>
      <c r="E43" s="225"/>
      <c r="F43" s="225" t="s">
        <v>35</v>
      </c>
      <c r="G43" s="210"/>
      <c r="H43" s="225"/>
      <c r="I43" s="225"/>
      <c r="J43" s="225"/>
      <c r="K43" s="225"/>
      <c r="L43" s="211"/>
      <c r="M43" s="211">
        <v>4</v>
      </c>
      <c r="N43" s="225" t="s">
        <v>36</v>
      </c>
      <c r="O43" s="225" t="s">
        <v>45</v>
      </c>
      <c r="P43" s="225">
        <v>2400</v>
      </c>
      <c r="Q43" s="226">
        <v>0.25</v>
      </c>
      <c r="R43" s="226">
        <v>0.5</v>
      </c>
      <c r="S43" s="227" t="s">
        <v>43</v>
      </c>
      <c r="T43" s="227" t="s">
        <v>44</v>
      </c>
      <c r="U43" s="227" t="s">
        <v>35</v>
      </c>
      <c r="V43" s="227" t="s">
        <v>315</v>
      </c>
      <c r="W43" s="214">
        <v>0.56999999999999995</v>
      </c>
      <c r="X43" s="214">
        <v>0</v>
      </c>
      <c r="Y43" s="214">
        <v>0.43</v>
      </c>
      <c r="Z43" s="214">
        <v>0.56999999999999995</v>
      </c>
      <c r="AA43" s="214">
        <v>0</v>
      </c>
      <c r="AB43" s="215">
        <v>0.43</v>
      </c>
    </row>
    <row r="44" spans="1:28" s="228" customFormat="1" ht="15" customHeight="1">
      <c r="A44" s="494" t="s">
        <v>335</v>
      </c>
      <c r="B44" s="224" t="s">
        <v>336</v>
      </c>
      <c r="C44" s="225"/>
      <c r="D44" s="225" t="s">
        <v>35</v>
      </c>
      <c r="E44" s="225"/>
      <c r="F44" s="225" t="s">
        <v>35</v>
      </c>
      <c r="G44" s="210"/>
      <c r="H44" s="225"/>
      <c r="I44" s="225"/>
      <c r="J44" s="225"/>
      <c r="K44" s="225"/>
      <c r="L44" s="211"/>
      <c r="M44" s="211">
        <v>5</v>
      </c>
      <c r="N44" s="225" t="s">
        <v>36</v>
      </c>
      <c r="O44" s="225" t="s">
        <v>45</v>
      </c>
      <c r="P44" s="225">
        <v>2400</v>
      </c>
      <c r="Q44" s="226">
        <v>0.25</v>
      </c>
      <c r="R44" s="226">
        <v>0.5</v>
      </c>
      <c r="S44" s="227" t="s">
        <v>43</v>
      </c>
      <c r="T44" s="227" t="s">
        <v>44</v>
      </c>
      <c r="U44" s="227" t="s">
        <v>35</v>
      </c>
      <c r="V44" s="227" t="s">
        <v>315</v>
      </c>
      <c r="W44" s="214">
        <v>0.44</v>
      </c>
      <c r="X44" s="214">
        <v>0.34</v>
      </c>
      <c r="Y44" s="214">
        <v>0.22</v>
      </c>
      <c r="Z44" s="214">
        <v>0.53</v>
      </c>
      <c r="AA44" s="214">
        <v>0.18</v>
      </c>
      <c r="AB44" s="215">
        <v>0.28999999999999998</v>
      </c>
    </row>
    <row r="45" spans="1:28" s="228" customFormat="1" ht="15" customHeight="1">
      <c r="A45" s="494" t="s">
        <v>337</v>
      </c>
      <c r="B45" s="224" t="s">
        <v>338</v>
      </c>
      <c r="C45" s="225"/>
      <c r="D45" s="225" t="s">
        <v>35</v>
      </c>
      <c r="E45" s="225"/>
      <c r="F45" s="225" t="s">
        <v>35</v>
      </c>
      <c r="G45" s="210"/>
      <c r="H45" s="225"/>
      <c r="I45" s="225"/>
      <c r="J45" s="225"/>
      <c r="K45" s="225"/>
      <c r="L45" s="211"/>
      <c r="M45" s="211">
        <v>5</v>
      </c>
      <c r="N45" s="225" t="s">
        <v>36</v>
      </c>
      <c r="O45" s="225" t="s">
        <v>45</v>
      </c>
      <c r="P45" s="225">
        <v>2400</v>
      </c>
      <c r="Q45" s="226">
        <v>0.25</v>
      </c>
      <c r="R45" s="226">
        <v>0.5</v>
      </c>
      <c r="S45" s="227" t="s">
        <v>43</v>
      </c>
      <c r="T45" s="227" t="s">
        <v>44</v>
      </c>
      <c r="U45" s="227" t="s">
        <v>35</v>
      </c>
      <c r="V45" s="227" t="s">
        <v>315</v>
      </c>
      <c r="W45" s="214">
        <v>0.08</v>
      </c>
      <c r="X45" s="214">
        <v>0.88</v>
      </c>
      <c r="Y45" s="214">
        <v>0.04</v>
      </c>
      <c r="Z45" s="214">
        <v>0.35</v>
      </c>
      <c r="AA45" s="214">
        <v>0.44</v>
      </c>
      <c r="AB45" s="215">
        <v>0.21</v>
      </c>
    </row>
    <row r="46" spans="1:28" s="228" customFormat="1" ht="15" customHeight="1" thickBot="1">
      <c r="A46" s="495" t="s">
        <v>339</v>
      </c>
      <c r="B46" s="229" t="s">
        <v>340</v>
      </c>
      <c r="C46" s="230"/>
      <c r="D46" s="217" t="s">
        <v>35</v>
      </c>
      <c r="E46" s="217"/>
      <c r="F46" s="217" t="s">
        <v>35</v>
      </c>
      <c r="G46" s="218"/>
      <c r="H46" s="217"/>
      <c r="I46" s="217"/>
      <c r="J46" s="217"/>
      <c r="K46" s="217"/>
      <c r="L46" s="219"/>
      <c r="M46" s="219">
        <v>5</v>
      </c>
      <c r="N46" s="217" t="s">
        <v>36</v>
      </c>
      <c r="O46" s="217" t="s">
        <v>45</v>
      </c>
      <c r="P46" s="217">
        <v>2400</v>
      </c>
      <c r="Q46" s="220">
        <v>0.25</v>
      </c>
      <c r="R46" s="220">
        <v>0.5</v>
      </c>
      <c r="S46" s="221" t="s">
        <v>43</v>
      </c>
      <c r="T46" s="221" t="s">
        <v>44</v>
      </c>
      <c r="U46" s="221" t="s">
        <v>35</v>
      </c>
      <c r="V46" s="221" t="s">
        <v>315</v>
      </c>
      <c r="W46" s="222">
        <v>0.18</v>
      </c>
      <c r="X46" s="222">
        <v>0.74</v>
      </c>
      <c r="Y46" s="222">
        <v>0.08</v>
      </c>
      <c r="Z46" s="222">
        <v>0.41</v>
      </c>
      <c r="AA46" s="222">
        <v>0.34</v>
      </c>
      <c r="AB46" s="223">
        <v>0.25</v>
      </c>
    </row>
    <row r="47" spans="1:28" s="207" customFormat="1" ht="15" customHeight="1">
      <c r="A47" s="231" t="s">
        <v>341</v>
      </c>
      <c r="B47" s="232" t="s">
        <v>342</v>
      </c>
      <c r="C47" s="200" t="s">
        <v>35</v>
      </c>
      <c r="D47" s="200" t="s">
        <v>35</v>
      </c>
      <c r="E47" s="200"/>
      <c r="F47" s="200" t="s">
        <v>35</v>
      </c>
      <c r="G47" s="201"/>
      <c r="H47" s="200"/>
      <c r="I47" s="200"/>
      <c r="J47" s="200"/>
      <c r="K47" s="200"/>
      <c r="L47" s="202"/>
      <c r="M47" s="202">
        <v>1</v>
      </c>
      <c r="N47" s="200" t="s">
        <v>343</v>
      </c>
      <c r="O47" s="204" t="s">
        <v>37</v>
      </c>
      <c r="P47" s="200">
        <v>2150</v>
      </c>
      <c r="Q47" s="203">
        <v>0.05</v>
      </c>
      <c r="R47" s="200">
        <v>0.32</v>
      </c>
      <c r="S47" s="204" t="s">
        <v>43</v>
      </c>
      <c r="T47" s="204" t="s">
        <v>44</v>
      </c>
      <c r="U47" s="204" t="s">
        <v>35</v>
      </c>
      <c r="V47" s="204" t="s">
        <v>315</v>
      </c>
      <c r="W47" s="205">
        <v>0.16</v>
      </c>
      <c r="X47" s="205">
        <v>0.01</v>
      </c>
      <c r="Y47" s="205">
        <v>0.83</v>
      </c>
      <c r="Z47" s="205">
        <v>0.19</v>
      </c>
      <c r="AA47" s="205">
        <v>0.01</v>
      </c>
      <c r="AB47" s="206">
        <v>0.8</v>
      </c>
    </row>
    <row r="48" spans="1:28" s="207" customFormat="1" ht="15" customHeight="1">
      <c r="A48" s="233" t="s">
        <v>344</v>
      </c>
      <c r="B48" s="234" t="s">
        <v>345</v>
      </c>
      <c r="C48" s="209" t="s">
        <v>35</v>
      </c>
      <c r="D48" s="209" t="s">
        <v>35</v>
      </c>
      <c r="E48" s="209"/>
      <c r="F48" s="209" t="s">
        <v>35</v>
      </c>
      <c r="G48" s="210"/>
      <c r="H48" s="209"/>
      <c r="I48" s="209"/>
      <c r="J48" s="209"/>
      <c r="K48" s="209"/>
      <c r="L48" s="211"/>
      <c r="M48" s="211">
        <v>2</v>
      </c>
      <c r="N48" s="209" t="s">
        <v>343</v>
      </c>
      <c r="O48" s="209" t="s">
        <v>37</v>
      </c>
      <c r="P48" s="209">
        <v>2150</v>
      </c>
      <c r="Q48" s="212">
        <v>0.05</v>
      </c>
      <c r="R48" s="212">
        <v>0.4</v>
      </c>
      <c r="S48" s="213" t="s">
        <v>43</v>
      </c>
      <c r="T48" s="213" t="s">
        <v>44</v>
      </c>
      <c r="U48" s="213" t="s">
        <v>315</v>
      </c>
      <c r="V48" s="213" t="s">
        <v>315</v>
      </c>
      <c r="W48" s="214">
        <v>0.43</v>
      </c>
      <c r="X48" s="214">
        <v>0.2</v>
      </c>
      <c r="Y48" s="214">
        <v>0.37</v>
      </c>
      <c r="Z48" s="214">
        <v>0.41</v>
      </c>
      <c r="AA48" s="214">
        <v>0.13</v>
      </c>
      <c r="AB48" s="215">
        <v>0.46</v>
      </c>
    </row>
    <row r="49" spans="1:28" s="238" customFormat="1" ht="15" customHeight="1" thickBot="1">
      <c r="A49" s="496" t="s">
        <v>346</v>
      </c>
      <c r="B49" s="235" t="s">
        <v>347</v>
      </c>
      <c r="C49" s="230" t="s">
        <v>35</v>
      </c>
      <c r="D49" s="230" t="s">
        <v>35</v>
      </c>
      <c r="E49" s="230"/>
      <c r="F49" s="230" t="s">
        <v>35</v>
      </c>
      <c r="G49" s="218"/>
      <c r="H49" s="230"/>
      <c r="I49" s="230"/>
      <c r="J49" s="230"/>
      <c r="K49" s="230"/>
      <c r="L49" s="219"/>
      <c r="M49" s="219">
        <v>2</v>
      </c>
      <c r="N49" s="230" t="s">
        <v>343</v>
      </c>
      <c r="O49" s="237" t="s">
        <v>37</v>
      </c>
      <c r="P49" s="230">
        <v>2150</v>
      </c>
      <c r="Q49" s="236">
        <v>0.05</v>
      </c>
      <c r="R49" s="236">
        <v>0.4</v>
      </c>
      <c r="S49" s="237" t="s">
        <v>43</v>
      </c>
      <c r="T49" s="237" t="s">
        <v>44</v>
      </c>
      <c r="U49" s="237" t="s">
        <v>315</v>
      </c>
      <c r="V49" s="237" t="s">
        <v>315</v>
      </c>
      <c r="W49" s="222">
        <v>0.24</v>
      </c>
      <c r="X49" s="222">
        <v>0.44</v>
      </c>
      <c r="Y49" s="222">
        <v>0.32</v>
      </c>
      <c r="Z49" s="222">
        <v>0.33</v>
      </c>
      <c r="AA49" s="222">
        <v>0.42</v>
      </c>
      <c r="AB49" s="223">
        <v>0.25</v>
      </c>
    </row>
    <row r="50" spans="1:28" s="207" customFormat="1" ht="15" customHeight="1">
      <c r="A50" s="233" t="s">
        <v>348</v>
      </c>
      <c r="B50" s="234" t="s">
        <v>349</v>
      </c>
      <c r="C50" s="209" t="s">
        <v>35</v>
      </c>
      <c r="D50" s="209" t="s">
        <v>35</v>
      </c>
      <c r="E50" s="209"/>
      <c r="F50" s="209" t="s">
        <v>35</v>
      </c>
      <c r="G50" s="210"/>
      <c r="H50" s="209"/>
      <c r="I50" s="209"/>
      <c r="J50" s="209"/>
      <c r="K50" s="209"/>
      <c r="L50" s="211"/>
      <c r="M50" s="211">
        <v>2</v>
      </c>
      <c r="N50" s="209" t="s">
        <v>36</v>
      </c>
      <c r="O50" s="213" t="s">
        <v>37</v>
      </c>
      <c r="P50" s="209">
        <v>2000</v>
      </c>
      <c r="Q50" s="212">
        <v>0.19500000000000001</v>
      </c>
      <c r="R50" s="209">
        <v>0.38</v>
      </c>
      <c r="S50" s="213" t="s">
        <v>43</v>
      </c>
      <c r="T50" s="213" t="s">
        <v>44</v>
      </c>
      <c r="U50" s="213" t="s">
        <v>35</v>
      </c>
      <c r="V50" s="213" t="s">
        <v>315</v>
      </c>
      <c r="W50" s="214">
        <v>0.78</v>
      </c>
      <c r="X50" s="214">
        <v>7.0000000000000007E-2</v>
      </c>
      <c r="Y50" s="214">
        <v>0.15</v>
      </c>
      <c r="Z50" s="214">
        <v>0.71</v>
      </c>
      <c r="AA50" s="214">
        <v>0.09</v>
      </c>
      <c r="AB50" s="215">
        <v>0.2</v>
      </c>
    </row>
    <row r="51" spans="1:28" s="207" customFormat="1" ht="15" customHeight="1" thickBot="1">
      <c r="A51" s="239" t="s">
        <v>350</v>
      </c>
      <c r="B51" s="240" t="s">
        <v>351</v>
      </c>
      <c r="C51" s="217" t="s">
        <v>35</v>
      </c>
      <c r="D51" s="217" t="s">
        <v>35</v>
      </c>
      <c r="E51" s="217"/>
      <c r="F51" s="217" t="s">
        <v>35</v>
      </c>
      <c r="G51" s="218"/>
      <c r="H51" s="217"/>
      <c r="I51" s="217"/>
      <c r="J51" s="217"/>
      <c r="K51" s="217"/>
      <c r="L51" s="219"/>
      <c r="M51" s="219">
        <v>2</v>
      </c>
      <c r="N51" s="217" t="s">
        <v>36</v>
      </c>
      <c r="O51" s="217" t="s">
        <v>37</v>
      </c>
      <c r="P51" s="217">
        <v>2000</v>
      </c>
      <c r="Q51" s="220">
        <v>0.19500000000000001</v>
      </c>
      <c r="R51" s="217">
        <v>0.38</v>
      </c>
      <c r="S51" s="221" t="s">
        <v>43</v>
      </c>
      <c r="T51" s="221" t="s">
        <v>44</v>
      </c>
      <c r="U51" s="221" t="s">
        <v>35</v>
      </c>
      <c r="V51" s="221" t="s">
        <v>315</v>
      </c>
      <c r="W51" s="222">
        <v>0.6</v>
      </c>
      <c r="X51" s="222">
        <v>0.35</v>
      </c>
      <c r="Y51" s="222">
        <v>0.05</v>
      </c>
      <c r="Z51" s="222">
        <v>0.54</v>
      </c>
      <c r="AA51" s="222">
        <v>0.37</v>
      </c>
      <c r="AB51" s="223">
        <v>0.09</v>
      </c>
    </row>
    <row r="52" spans="1:28" s="14" customFormat="1" ht="15" customHeight="1">
      <c r="A52" s="233" t="s">
        <v>352</v>
      </c>
      <c r="B52" s="234" t="s">
        <v>353</v>
      </c>
      <c r="C52" s="209" t="s">
        <v>35</v>
      </c>
      <c r="D52" s="209" t="s">
        <v>35</v>
      </c>
      <c r="E52" s="209"/>
      <c r="F52" s="209" t="s">
        <v>35</v>
      </c>
      <c r="G52" s="225" t="s">
        <v>35</v>
      </c>
      <c r="H52" s="209"/>
      <c r="I52" s="209"/>
      <c r="J52" s="209"/>
      <c r="K52" s="209"/>
      <c r="L52" s="211">
        <v>4</v>
      </c>
      <c r="M52" s="211">
        <v>4</v>
      </c>
      <c r="N52" s="242" t="s">
        <v>36</v>
      </c>
      <c r="O52" s="213" t="s">
        <v>37</v>
      </c>
      <c r="P52" s="209" t="s">
        <v>388</v>
      </c>
      <c r="Q52" s="212">
        <v>0.108</v>
      </c>
      <c r="R52" s="209">
        <v>0.39</v>
      </c>
      <c r="S52" s="213" t="s">
        <v>43</v>
      </c>
      <c r="T52" s="213" t="s">
        <v>325</v>
      </c>
      <c r="U52" s="243" t="s">
        <v>35</v>
      </c>
      <c r="V52" s="243" t="s">
        <v>315</v>
      </c>
      <c r="W52" s="244">
        <v>0.43</v>
      </c>
      <c r="X52" s="244">
        <v>0.11</v>
      </c>
      <c r="Y52" s="244">
        <v>0.46</v>
      </c>
      <c r="Z52" s="244">
        <v>0.44</v>
      </c>
      <c r="AA52" s="244">
        <v>7.0000000000000007E-2</v>
      </c>
      <c r="AB52" s="245">
        <v>0.49</v>
      </c>
    </row>
    <row r="53" spans="1:28" s="14" customFormat="1" ht="15" customHeight="1">
      <c r="A53" s="233" t="s">
        <v>354</v>
      </c>
      <c r="B53" s="234" t="s">
        <v>355</v>
      </c>
      <c r="C53" s="209" t="s">
        <v>35</v>
      </c>
      <c r="D53" s="209" t="s">
        <v>35</v>
      </c>
      <c r="E53" s="209"/>
      <c r="F53" s="209" t="s">
        <v>35</v>
      </c>
      <c r="G53" s="225" t="s">
        <v>35</v>
      </c>
      <c r="H53" s="209"/>
      <c r="I53" s="209"/>
      <c r="J53" s="209"/>
      <c r="K53" s="209"/>
      <c r="L53" s="211">
        <v>4</v>
      </c>
      <c r="M53" s="211">
        <v>4</v>
      </c>
      <c r="N53" s="242" t="s">
        <v>36</v>
      </c>
      <c r="O53" s="213" t="s">
        <v>37</v>
      </c>
      <c r="P53" s="209" t="s">
        <v>388</v>
      </c>
      <c r="Q53" s="212">
        <v>0.159</v>
      </c>
      <c r="R53" s="209">
        <v>0.49</v>
      </c>
      <c r="S53" s="213" t="s">
        <v>43</v>
      </c>
      <c r="T53" s="213" t="s">
        <v>325</v>
      </c>
      <c r="U53" s="243" t="s">
        <v>35</v>
      </c>
      <c r="V53" s="243" t="s">
        <v>315</v>
      </c>
      <c r="W53" s="244">
        <v>0.35</v>
      </c>
      <c r="X53" s="244">
        <v>0.39</v>
      </c>
      <c r="Y53" s="244">
        <v>0.26</v>
      </c>
      <c r="Z53" s="244">
        <v>0.37</v>
      </c>
      <c r="AA53" s="244">
        <v>0.36</v>
      </c>
      <c r="AB53" s="245">
        <v>0.27</v>
      </c>
    </row>
    <row r="54" spans="1:28" s="207" customFormat="1" ht="15" customHeight="1">
      <c r="A54" s="234" t="s">
        <v>356</v>
      </c>
      <c r="B54" s="234" t="s">
        <v>357</v>
      </c>
      <c r="C54" s="209" t="s">
        <v>35</v>
      </c>
      <c r="D54" s="209" t="s">
        <v>35</v>
      </c>
      <c r="E54" s="209"/>
      <c r="F54" s="209" t="s">
        <v>35</v>
      </c>
      <c r="G54" s="210"/>
      <c r="H54" s="209"/>
      <c r="I54" s="209"/>
      <c r="J54" s="209"/>
      <c r="K54" s="209"/>
      <c r="L54" s="211"/>
      <c r="M54" s="211">
        <v>1</v>
      </c>
      <c r="N54" s="209" t="s">
        <v>36</v>
      </c>
      <c r="O54" s="209" t="s">
        <v>37</v>
      </c>
      <c r="P54" s="209">
        <v>1950</v>
      </c>
      <c r="Q54" s="212">
        <v>0.17</v>
      </c>
      <c r="R54" s="209">
        <v>0.22</v>
      </c>
      <c r="S54" s="213" t="s">
        <v>43</v>
      </c>
      <c r="T54" s="213" t="s">
        <v>44</v>
      </c>
      <c r="U54" s="213" t="s">
        <v>35</v>
      </c>
      <c r="V54" s="213" t="s">
        <v>315</v>
      </c>
      <c r="W54" s="214">
        <v>0.64</v>
      </c>
      <c r="X54" s="214">
        <v>0.12</v>
      </c>
      <c r="Y54" s="214">
        <v>0.24</v>
      </c>
      <c r="Z54" s="214">
        <v>0.6</v>
      </c>
      <c r="AA54" s="214">
        <v>0.14000000000000001</v>
      </c>
      <c r="AB54" s="215">
        <v>0.26</v>
      </c>
    </row>
    <row r="55" spans="1:28" s="254" customFormat="1" ht="15" customHeight="1">
      <c r="A55" s="224" t="s">
        <v>358</v>
      </c>
      <c r="B55" s="208" t="s">
        <v>359</v>
      </c>
      <c r="C55" s="209" t="s">
        <v>35</v>
      </c>
      <c r="D55" s="209" t="s">
        <v>35</v>
      </c>
      <c r="E55" s="209"/>
      <c r="F55" s="209" t="s">
        <v>35</v>
      </c>
      <c r="G55" s="225"/>
      <c r="H55" s="209" t="s">
        <v>35</v>
      </c>
      <c r="I55" s="209"/>
      <c r="J55" s="209"/>
      <c r="K55" s="209"/>
      <c r="L55" s="211"/>
      <c r="M55" s="211">
        <v>4</v>
      </c>
      <c r="N55" s="209" t="s">
        <v>36</v>
      </c>
      <c r="O55" s="209" t="s">
        <v>37</v>
      </c>
      <c r="P55" s="209">
        <v>2000</v>
      </c>
      <c r="Q55" s="212">
        <v>0.23</v>
      </c>
      <c r="R55" s="209">
        <v>0.25</v>
      </c>
      <c r="S55" s="213" t="s">
        <v>43</v>
      </c>
      <c r="T55" s="213" t="s">
        <v>41</v>
      </c>
      <c r="U55" s="213" t="s">
        <v>35</v>
      </c>
      <c r="V55" s="213" t="s">
        <v>35</v>
      </c>
      <c r="W55" s="214">
        <v>0.6</v>
      </c>
      <c r="X55" s="214">
        <v>0.4</v>
      </c>
      <c r="Y55" s="214">
        <v>0</v>
      </c>
      <c r="Z55" s="214">
        <v>0.6</v>
      </c>
      <c r="AA55" s="214">
        <v>0.4</v>
      </c>
      <c r="AB55" s="215">
        <v>0</v>
      </c>
    </row>
    <row r="56" spans="1:28" s="254" customFormat="1" ht="15" customHeight="1">
      <c r="A56" s="224" t="s">
        <v>360</v>
      </c>
      <c r="B56" s="208" t="s">
        <v>361</v>
      </c>
      <c r="C56" s="209" t="s">
        <v>35</v>
      </c>
      <c r="D56" s="209" t="s">
        <v>35</v>
      </c>
      <c r="E56" s="209"/>
      <c r="F56" s="209" t="s">
        <v>35</v>
      </c>
      <c r="G56" s="225"/>
      <c r="H56" s="209" t="s">
        <v>35</v>
      </c>
      <c r="I56" s="209"/>
      <c r="J56" s="209"/>
      <c r="K56" s="209"/>
      <c r="L56" s="211"/>
      <c r="M56" s="211">
        <v>4</v>
      </c>
      <c r="N56" s="209" t="s">
        <v>36</v>
      </c>
      <c r="O56" s="209" t="s">
        <v>37</v>
      </c>
      <c r="P56" s="209">
        <v>2000</v>
      </c>
      <c r="Q56" s="212">
        <v>0.23</v>
      </c>
      <c r="R56" s="209">
        <v>0.25</v>
      </c>
      <c r="S56" s="213" t="s">
        <v>43</v>
      </c>
      <c r="T56" s="213" t="s">
        <v>41</v>
      </c>
      <c r="U56" s="213" t="s">
        <v>35</v>
      </c>
      <c r="V56" s="213" t="s">
        <v>35</v>
      </c>
      <c r="W56" s="214">
        <v>0.6</v>
      </c>
      <c r="X56" s="214">
        <v>0.4</v>
      </c>
      <c r="Y56" s="214">
        <v>0</v>
      </c>
      <c r="Z56" s="214">
        <v>0.6</v>
      </c>
      <c r="AA56" s="214">
        <v>0.4</v>
      </c>
      <c r="AB56" s="215">
        <v>0</v>
      </c>
    </row>
    <row r="57" spans="1:28" s="254" customFormat="1" ht="15" customHeight="1">
      <c r="A57" s="224" t="s">
        <v>362</v>
      </c>
      <c r="B57" s="208" t="s">
        <v>363</v>
      </c>
      <c r="C57" s="209" t="s">
        <v>35</v>
      </c>
      <c r="D57" s="209" t="s">
        <v>35</v>
      </c>
      <c r="E57" s="209"/>
      <c r="F57" s="209" t="s">
        <v>35</v>
      </c>
      <c r="G57" s="225"/>
      <c r="H57" s="209" t="s">
        <v>35</v>
      </c>
      <c r="I57" s="209"/>
      <c r="J57" s="209"/>
      <c r="K57" s="209"/>
      <c r="L57" s="211"/>
      <c r="M57" s="211">
        <v>4</v>
      </c>
      <c r="N57" s="209" t="s">
        <v>36</v>
      </c>
      <c r="O57" s="209" t="s">
        <v>37</v>
      </c>
      <c r="P57" s="209">
        <v>2000</v>
      </c>
      <c r="Q57" s="212">
        <v>0.23</v>
      </c>
      <c r="R57" s="209">
        <v>0.25</v>
      </c>
      <c r="S57" s="213" t="s">
        <v>43</v>
      </c>
      <c r="T57" s="213" t="s">
        <v>41</v>
      </c>
      <c r="U57" s="213" t="s">
        <v>35</v>
      </c>
      <c r="V57" s="213" t="s">
        <v>35</v>
      </c>
      <c r="W57" s="214">
        <v>0.6</v>
      </c>
      <c r="X57" s="214">
        <v>0.4</v>
      </c>
      <c r="Y57" s="214">
        <v>0</v>
      </c>
      <c r="Z57" s="214">
        <v>0.6</v>
      </c>
      <c r="AA57" s="214">
        <v>0.4</v>
      </c>
      <c r="AB57" s="215">
        <v>0</v>
      </c>
    </row>
    <row r="58" spans="1:28" s="254" customFormat="1" ht="15" customHeight="1">
      <c r="A58" s="224" t="s">
        <v>364</v>
      </c>
      <c r="B58" s="208" t="s">
        <v>365</v>
      </c>
      <c r="C58" s="209" t="s">
        <v>35</v>
      </c>
      <c r="D58" s="209" t="s">
        <v>35</v>
      </c>
      <c r="E58" s="209"/>
      <c r="F58" s="209" t="s">
        <v>35</v>
      </c>
      <c r="G58" s="225"/>
      <c r="H58" s="209" t="s">
        <v>35</v>
      </c>
      <c r="I58" s="209"/>
      <c r="J58" s="209"/>
      <c r="K58" s="209"/>
      <c r="L58" s="211"/>
      <c r="M58" s="211">
        <v>4</v>
      </c>
      <c r="N58" s="209" t="s">
        <v>36</v>
      </c>
      <c r="O58" s="209" t="s">
        <v>37</v>
      </c>
      <c r="P58" s="209">
        <v>2000</v>
      </c>
      <c r="Q58" s="212">
        <v>0.23</v>
      </c>
      <c r="R58" s="209">
        <v>0.25</v>
      </c>
      <c r="S58" s="213" t="s">
        <v>43</v>
      </c>
      <c r="T58" s="213" t="s">
        <v>41</v>
      </c>
      <c r="U58" s="213" t="s">
        <v>35</v>
      </c>
      <c r="V58" s="213" t="s">
        <v>35</v>
      </c>
      <c r="W58" s="214">
        <v>0.6</v>
      </c>
      <c r="X58" s="214">
        <v>0.4</v>
      </c>
      <c r="Y58" s="214">
        <v>0</v>
      </c>
      <c r="Z58" s="214">
        <v>0.6</v>
      </c>
      <c r="AA58" s="214">
        <v>0.4</v>
      </c>
      <c r="AB58" s="215">
        <v>0</v>
      </c>
    </row>
    <row r="59" spans="1:28" s="254" customFormat="1" ht="15" customHeight="1" thickBot="1">
      <c r="A59" s="229" t="s">
        <v>366</v>
      </c>
      <c r="B59" s="216" t="s">
        <v>367</v>
      </c>
      <c r="C59" s="217" t="s">
        <v>35</v>
      </c>
      <c r="D59" s="217" t="s">
        <v>35</v>
      </c>
      <c r="E59" s="217"/>
      <c r="F59" s="217" t="s">
        <v>35</v>
      </c>
      <c r="G59" s="230"/>
      <c r="H59" s="217" t="s">
        <v>35</v>
      </c>
      <c r="I59" s="217"/>
      <c r="J59" s="217"/>
      <c r="K59" s="217"/>
      <c r="L59" s="219"/>
      <c r="M59" s="219">
        <v>4</v>
      </c>
      <c r="N59" s="217" t="s">
        <v>36</v>
      </c>
      <c r="O59" s="217" t="s">
        <v>37</v>
      </c>
      <c r="P59" s="217">
        <v>2000</v>
      </c>
      <c r="Q59" s="220">
        <v>0.23</v>
      </c>
      <c r="R59" s="217">
        <v>0.25</v>
      </c>
      <c r="S59" s="221" t="s">
        <v>43</v>
      </c>
      <c r="T59" s="221" t="s">
        <v>41</v>
      </c>
      <c r="U59" s="221" t="s">
        <v>35</v>
      </c>
      <c r="V59" s="221" t="s">
        <v>35</v>
      </c>
      <c r="W59" s="222">
        <v>0.57999999999999996</v>
      </c>
      <c r="X59" s="222">
        <v>0.42</v>
      </c>
      <c r="Y59" s="222">
        <v>0</v>
      </c>
      <c r="Z59" s="222">
        <v>0.56999999999999995</v>
      </c>
      <c r="AA59" s="222">
        <v>0.43</v>
      </c>
      <c r="AB59" s="223">
        <v>0</v>
      </c>
    </row>
    <row r="60" spans="1:28" s="14" customFormat="1" ht="15" customHeight="1">
      <c r="A60" s="497" t="s">
        <v>368</v>
      </c>
      <c r="B60" s="199" t="s">
        <v>369</v>
      </c>
      <c r="C60" s="200" t="s">
        <v>35</v>
      </c>
      <c r="D60" s="200" t="s">
        <v>35</v>
      </c>
      <c r="E60" s="200"/>
      <c r="F60" s="200" t="s">
        <v>35</v>
      </c>
      <c r="G60" s="201"/>
      <c r="H60" s="200"/>
      <c r="I60" s="200"/>
      <c r="J60" s="200"/>
      <c r="K60" s="200"/>
      <c r="L60" s="200"/>
      <c r="M60" s="202">
        <v>2</v>
      </c>
      <c r="N60" s="200" t="s">
        <v>36</v>
      </c>
      <c r="O60" s="200" t="s">
        <v>39</v>
      </c>
      <c r="P60" s="200">
        <v>2200</v>
      </c>
      <c r="Q60" s="203">
        <v>0.11</v>
      </c>
      <c r="R60" s="203">
        <v>0.3</v>
      </c>
      <c r="S60" s="261" t="s">
        <v>43</v>
      </c>
      <c r="T60" s="262" t="s">
        <v>42</v>
      </c>
      <c r="U60" s="172" t="s">
        <v>315</v>
      </c>
      <c r="V60" s="172" t="s">
        <v>315</v>
      </c>
      <c r="W60" s="205">
        <v>0.41</v>
      </c>
      <c r="X60" s="205">
        <v>0.03</v>
      </c>
      <c r="Y60" s="205">
        <v>0.56000000000000005</v>
      </c>
      <c r="Z60" s="205">
        <v>0.4</v>
      </c>
      <c r="AA60" s="205">
        <v>0.03</v>
      </c>
      <c r="AB60" s="206">
        <v>0.56999999999999995</v>
      </c>
    </row>
    <row r="61" spans="1:28" s="14" customFormat="1" ht="15" customHeight="1">
      <c r="A61" s="492" t="s">
        <v>370</v>
      </c>
      <c r="B61" s="208" t="s">
        <v>371</v>
      </c>
      <c r="C61" s="209" t="s">
        <v>35</v>
      </c>
      <c r="D61" s="209" t="s">
        <v>35</v>
      </c>
      <c r="E61" s="209"/>
      <c r="F61" s="209" t="s">
        <v>35</v>
      </c>
      <c r="G61" s="210"/>
      <c r="H61" s="209"/>
      <c r="I61" s="209"/>
      <c r="J61" s="209"/>
      <c r="K61" s="209"/>
      <c r="L61" s="209"/>
      <c r="M61" s="211">
        <v>2</v>
      </c>
      <c r="N61" s="209" t="s">
        <v>36</v>
      </c>
      <c r="O61" s="209" t="s">
        <v>39</v>
      </c>
      <c r="P61" s="209">
        <v>2200</v>
      </c>
      <c r="Q61" s="212">
        <v>0.11</v>
      </c>
      <c r="R61" s="212">
        <v>0.3</v>
      </c>
      <c r="S61" s="185" t="s">
        <v>43</v>
      </c>
      <c r="T61" s="180" t="s">
        <v>42</v>
      </c>
      <c r="U61" s="182" t="s">
        <v>315</v>
      </c>
      <c r="V61" s="182" t="s">
        <v>315</v>
      </c>
      <c r="W61" s="214">
        <v>0.43</v>
      </c>
      <c r="X61" s="214">
        <v>0.05</v>
      </c>
      <c r="Y61" s="214">
        <v>0.52</v>
      </c>
      <c r="Z61" s="214">
        <v>0.41</v>
      </c>
      <c r="AA61" s="214">
        <v>0.06</v>
      </c>
      <c r="AB61" s="215">
        <v>0.53</v>
      </c>
    </row>
    <row r="62" spans="1:28" s="14" customFormat="1" ht="15" customHeight="1">
      <c r="A62" s="178" t="s">
        <v>132</v>
      </c>
      <c r="B62" s="257" t="s">
        <v>99</v>
      </c>
      <c r="C62" s="182" t="s">
        <v>35</v>
      </c>
      <c r="D62" s="182" t="s">
        <v>35</v>
      </c>
      <c r="E62" s="182"/>
      <c r="F62" s="182" t="s">
        <v>35</v>
      </c>
      <c r="G62" s="183"/>
      <c r="H62" s="182"/>
      <c r="I62" s="182"/>
      <c r="J62" s="182"/>
      <c r="K62" s="182"/>
      <c r="L62" s="182"/>
      <c r="M62" s="182">
        <v>2</v>
      </c>
      <c r="N62" s="258" t="s">
        <v>36</v>
      </c>
      <c r="O62" s="182" t="s">
        <v>39</v>
      </c>
      <c r="P62" s="182">
        <v>2200</v>
      </c>
      <c r="Q62" s="185">
        <v>0.11</v>
      </c>
      <c r="R62" s="185">
        <v>0.3</v>
      </c>
      <c r="S62" s="185" t="s">
        <v>43</v>
      </c>
      <c r="T62" s="180" t="s">
        <v>42</v>
      </c>
      <c r="U62" s="182" t="s">
        <v>315</v>
      </c>
      <c r="V62" s="182" t="s">
        <v>315</v>
      </c>
      <c r="W62" s="214">
        <v>0.37</v>
      </c>
      <c r="X62" s="214">
        <v>0.08</v>
      </c>
      <c r="Y62" s="214">
        <v>0.55000000000000004</v>
      </c>
      <c r="Z62" s="214">
        <v>0.36</v>
      </c>
      <c r="AA62" s="214">
        <v>0.08</v>
      </c>
      <c r="AB62" s="215">
        <v>0.56000000000000005</v>
      </c>
    </row>
    <row r="63" spans="1:28" s="14" customFormat="1" ht="15" customHeight="1">
      <c r="A63" s="178" t="s">
        <v>133</v>
      </c>
      <c r="B63" s="257" t="s">
        <v>100</v>
      </c>
      <c r="C63" s="182" t="s">
        <v>35</v>
      </c>
      <c r="D63" s="182" t="s">
        <v>35</v>
      </c>
      <c r="E63" s="182"/>
      <c r="F63" s="182" t="s">
        <v>35</v>
      </c>
      <c r="G63" s="183"/>
      <c r="H63" s="182"/>
      <c r="I63" s="182"/>
      <c r="J63" s="182"/>
      <c r="K63" s="182"/>
      <c r="L63" s="182"/>
      <c r="M63" s="182">
        <v>2</v>
      </c>
      <c r="N63" s="258" t="s">
        <v>36</v>
      </c>
      <c r="O63" s="182" t="s">
        <v>39</v>
      </c>
      <c r="P63" s="182">
        <v>2200</v>
      </c>
      <c r="Q63" s="185">
        <v>0.11</v>
      </c>
      <c r="R63" s="185">
        <v>0.3</v>
      </c>
      <c r="S63" s="185" t="s">
        <v>43</v>
      </c>
      <c r="T63" s="180" t="s">
        <v>42</v>
      </c>
      <c r="U63" s="182" t="s">
        <v>315</v>
      </c>
      <c r="V63" s="182" t="s">
        <v>315</v>
      </c>
      <c r="W63" s="214">
        <v>0.35</v>
      </c>
      <c r="X63" s="214">
        <v>0.1</v>
      </c>
      <c r="Y63" s="214">
        <v>0.55000000000000004</v>
      </c>
      <c r="Z63" s="214">
        <v>0.33</v>
      </c>
      <c r="AA63" s="214">
        <v>0.12</v>
      </c>
      <c r="AB63" s="215">
        <v>0.55000000000000004</v>
      </c>
    </row>
    <row r="64" spans="1:28" s="14" customFormat="1" ht="15" customHeight="1" thickBot="1">
      <c r="A64" s="493" t="s">
        <v>372</v>
      </c>
      <c r="B64" s="216" t="s">
        <v>373</v>
      </c>
      <c r="C64" s="217" t="s">
        <v>35</v>
      </c>
      <c r="D64" s="217" t="s">
        <v>35</v>
      </c>
      <c r="E64" s="217"/>
      <c r="F64" s="217" t="s">
        <v>35</v>
      </c>
      <c r="G64" s="218"/>
      <c r="H64" s="217"/>
      <c r="I64" s="217"/>
      <c r="J64" s="217"/>
      <c r="K64" s="217"/>
      <c r="L64" s="217"/>
      <c r="M64" s="219">
        <v>2</v>
      </c>
      <c r="N64" s="217" t="s">
        <v>36</v>
      </c>
      <c r="O64" s="217" t="s">
        <v>39</v>
      </c>
      <c r="P64" s="217">
        <v>2200</v>
      </c>
      <c r="Q64" s="220">
        <v>0.11</v>
      </c>
      <c r="R64" s="220">
        <v>0.3</v>
      </c>
      <c r="S64" s="196" t="s">
        <v>43</v>
      </c>
      <c r="T64" s="191" t="s">
        <v>42</v>
      </c>
      <c r="U64" s="193" t="s">
        <v>315</v>
      </c>
      <c r="V64" s="193" t="s">
        <v>315</v>
      </c>
      <c r="W64" s="222">
        <v>0.38</v>
      </c>
      <c r="X64" s="222">
        <v>7.0000000000000007E-2</v>
      </c>
      <c r="Y64" s="222">
        <v>0.55000000000000004</v>
      </c>
      <c r="Z64" s="222">
        <v>0.35</v>
      </c>
      <c r="AA64" s="222">
        <v>0.1</v>
      </c>
      <c r="AB64" s="223">
        <v>0.55000000000000004</v>
      </c>
    </row>
    <row r="65" spans="1:28" s="14" customFormat="1" ht="15" customHeight="1">
      <c r="A65" s="178" t="s">
        <v>134</v>
      </c>
      <c r="B65" s="257" t="s">
        <v>101</v>
      </c>
      <c r="C65" s="182" t="s">
        <v>35</v>
      </c>
      <c r="D65" s="182" t="s">
        <v>35</v>
      </c>
      <c r="E65" s="182"/>
      <c r="F65" s="182" t="s">
        <v>35</v>
      </c>
      <c r="G65" s="183"/>
      <c r="H65" s="182"/>
      <c r="I65" s="182"/>
      <c r="J65" s="182"/>
      <c r="K65" s="182"/>
      <c r="L65" s="182"/>
      <c r="M65" s="182">
        <v>2</v>
      </c>
      <c r="N65" s="258" t="s">
        <v>36</v>
      </c>
      <c r="O65" s="182" t="s">
        <v>39</v>
      </c>
      <c r="P65" s="182">
        <v>2200</v>
      </c>
      <c r="Q65" s="185">
        <v>0.11</v>
      </c>
      <c r="R65" s="185">
        <v>0.3</v>
      </c>
      <c r="S65" s="185" t="s">
        <v>43</v>
      </c>
      <c r="T65" s="180" t="s">
        <v>42</v>
      </c>
      <c r="U65" s="182" t="s">
        <v>315</v>
      </c>
      <c r="V65" s="182" t="s">
        <v>315</v>
      </c>
      <c r="W65" s="214">
        <v>0.06</v>
      </c>
      <c r="X65" s="214">
        <v>0.7</v>
      </c>
      <c r="Y65" s="214">
        <v>0.24</v>
      </c>
      <c r="Z65" s="214">
        <v>0.21</v>
      </c>
      <c r="AA65" s="214">
        <v>0.35</v>
      </c>
      <c r="AB65" s="215">
        <v>0.44</v>
      </c>
    </row>
    <row r="66" spans="1:28" s="14" customFormat="1" ht="15" customHeight="1" thickBot="1">
      <c r="A66" s="189" t="s">
        <v>135</v>
      </c>
      <c r="B66" s="259" t="s">
        <v>102</v>
      </c>
      <c r="C66" s="193" t="s">
        <v>35</v>
      </c>
      <c r="D66" s="193" t="s">
        <v>35</v>
      </c>
      <c r="E66" s="193"/>
      <c r="F66" s="193" t="s">
        <v>35</v>
      </c>
      <c r="G66" s="194"/>
      <c r="H66" s="193"/>
      <c r="I66" s="193"/>
      <c r="J66" s="193"/>
      <c r="K66" s="193"/>
      <c r="L66" s="193"/>
      <c r="M66" s="193">
        <v>2</v>
      </c>
      <c r="N66" s="260" t="s">
        <v>36</v>
      </c>
      <c r="O66" s="193" t="s">
        <v>39</v>
      </c>
      <c r="P66" s="193">
        <v>2200</v>
      </c>
      <c r="Q66" s="196">
        <v>0.11</v>
      </c>
      <c r="R66" s="196">
        <v>0.3</v>
      </c>
      <c r="S66" s="196" t="s">
        <v>43</v>
      </c>
      <c r="T66" s="180" t="s">
        <v>42</v>
      </c>
      <c r="U66" s="193" t="s">
        <v>315</v>
      </c>
      <c r="V66" s="193" t="s">
        <v>315</v>
      </c>
      <c r="W66" s="222">
        <v>0.04</v>
      </c>
      <c r="X66" s="222">
        <v>0.79</v>
      </c>
      <c r="Y66" s="222">
        <v>0.17</v>
      </c>
      <c r="Z66" s="222">
        <v>0.21</v>
      </c>
      <c r="AA66" s="222">
        <v>0.38</v>
      </c>
      <c r="AB66" s="223">
        <v>0.41</v>
      </c>
    </row>
    <row r="67" spans="1:28" s="14" customFormat="1" ht="15" customHeight="1">
      <c r="A67" s="491" t="s">
        <v>374</v>
      </c>
      <c r="B67" s="199" t="s">
        <v>375</v>
      </c>
      <c r="C67" s="200"/>
      <c r="D67" s="200" t="s">
        <v>35</v>
      </c>
      <c r="E67" s="200"/>
      <c r="F67" s="200" t="s">
        <v>35</v>
      </c>
      <c r="G67" s="201"/>
      <c r="H67" s="200"/>
      <c r="I67" s="200"/>
      <c r="J67" s="200"/>
      <c r="K67" s="200"/>
      <c r="L67" s="202"/>
      <c r="M67" s="202">
        <v>3</v>
      </c>
      <c r="N67" s="200" t="s">
        <v>36</v>
      </c>
      <c r="O67" s="200" t="s">
        <v>47</v>
      </c>
      <c r="P67" s="200">
        <v>2100</v>
      </c>
      <c r="Q67" s="203">
        <v>0.21</v>
      </c>
      <c r="R67" s="200">
        <v>0.43</v>
      </c>
      <c r="S67" s="204" t="s">
        <v>43</v>
      </c>
      <c r="T67" s="204" t="s">
        <v>376</v>
      </c>
      <c r="U67" s="204" t="s">
        <v>35</v>
      </c>
      <c r="V67" s="204" t="s">
        <v>315</v>
      </c>
      <c r="W67" s="205">
        <v>0.49663000000000002</v>
      </c>
      <c r="X67" s="205">
        <v>0.27495000000000003</v>
      </c>
      <c r="Y67" s="205">
        <v>0.22842000000000001</v>
      </c>
      <c r="Z67" s="204" t="s">
        <v>315</v>
      </c>
      <c r="AA67" s="204" t="s">
        <v>315</v>
      </c>
      <c r="AB67" s="266" t="s">
        <v>315</v>
      </c>
    </row>
    <row r="68" spans="1:28" s="14" customFormat="1" ht="15" customHeight="1">
      <c r="A68" s="492" t="s">
        <v>377</v>
      </c>
      <c r="B68" s="208" t="s">
        <v>378</v>
      </c>
      <c r="C68" s="209"/>
      <c r="D68" s="209" t="s">
        <v>35</v>
      </c>
      <c r="E68" s="209"/>
      <c r="F68" s="209" t="s">
        <v>35</v>
      </c>
      <c r="G68" s="210"/>
      <c r="H68" s="209"/>
      <c r="I68" s="209"/>
      <c r="J68" s="209"/>
      <c r="K68" s="209"/>
      <c r="L68" s="211"/>
      <c r="M68" s="211">
        <v>3</v>
      </c>
      <c r="N68" s="209" t="s">
        <v>36</v>
      </c>
      <c r="O68" s="209" t="s">
        <v>47</v>
      </c>
      <c r="P68" s="209">
        <v>2100</v>
      </c>
      <c r="Q68" s="212">
        <v>0.21</v>
      </c>
      <c r="R68" s="209">
        <v>0.43</v>
      </c>
      <c r="S68" s="213" t="s">
        <v>43</v>
      </c>
      <c r="T68" s="213" t="s">
        <v>376</v>
      </c>
      <c r="U68" s="243" t="s">
        <v>35</v>
      </c>
      <c r="V68" s="243" t="s">
        <v>315</v>
      </c>
      <c r="W68" s="244">
        <v>0.49718000000000001</v>
      </c>
      <c r="X68" s="244">
        <v>0.26944000000000001</v>
      </c>
      <c r="Y68" s="244">
        <v>0.23338</v>
      </c>
      <c r="Z68" s="213" t="s">
        <v>315</v>
      </c>
      <c r="AA68" s="213" t="s">
        <v>315</v>
      </c>
      <c r="AB68" s="267" t="s">
        <v>315</v>
      </c>
    </row>
    <row r="69" spans="1:28" s="14" customFormat="1" ht="15" customHeight="1">
      <c r="A69" s="492" t="s">
        <v>379</v>
      </c>
      <c r="B69" s="208" t="s">
        <v>380</v>
      </c>
      <c r="C69" s="209"/>
      <c r="D69" s="209" t="s">
        <v>35</v>
      </c>
      <c r="E69" s="209"/>
      <c r="F69" s="209" t="s">
        <v>35</v>
      </c>
      <c r="G69" s="210"/>
      <c r="H69" s="209"/>
      <c r="I69" s="209"/>
      <c r="J69" s="209"/>
      <c r="K69" s="209"/>
      <c r="L69" s="211"/>
      <c r="M69" s="211">
        <v>3</v>
      </c>
      <c r="N69" s="209" t="s">
        <v>36</v>
      </c>
      <c r="O69" s="209" t="s">
        <v>47</v>
      </c>
      <c r="P69" s="209">
        <v>2100</v>
      </c>
      <c r="Q69" s="212">
        <v>0.21</v>
      </c>
      <c r="R69" s="209">
        <v>0.43</v>
      </c>
      <c r="S69" s="213" t="s">
        <v>43</v>
      </c>
      <c r="T69" s="213" t="s">
        <v>376</v>
      </c>
      <c r="U69" s="243" t="s">
        <v>35</v>
      </c>
      <c r="V69" s="243" t="s">
        <v>315</v>
      </c>
      <c r="W69" s="244">
        <v>0.48774000000000001</v>
      </c>
      <c r="X69" s="244">
        <v>0.28445999999999999</v>
      </c>
      <c r="Y69" s="244">
        <v>0.2278</v>
      </c>
      <c r="Z69" s="213" t="s">
        <v>315</v>
      </c>
      <c r="AA69" s="213" t="s">
        <v>315</v>
      </c>
      <c r="AB69" s="267" t="s">
        <v>315</v>
      </c>
    </row>
    <row r="70" spans="1:28" s="14" customFormat="1" ht="15" customHeight="1">
      <c r="A70" s="492" t="s">
        <v>381</v>
      </c>
      <c r="B70" s="208" t="s">
        <v>382</v>
      </c>
      <c r="C70" s="209"/>
      <c r="D70" s="209" t="s">
        <v>35</v>
      </c>
      <c r="E70" s="209"/>
      <c r="F70" s="209" t="s">
        <v>35</v>
      </c>
      <c r="G70" s="210"/>
      <c r="H70" s="209"/>
      <c r="I70" s="209"/>
      <c r="J70" s="209"/>
      <c r="K70" s="209"/>
      <c r="L70" s="211"/>
      <c r="M70" s="211">
        <v>3</v>
      </c>
      <c r="N70" s="209" t="s">
        <v>36</v>
      </c>
      <c r="O70" s="209" t="s">
        <v>47</v>
      </c>
      <c r="P70" s="209">
        <v>2100</v>
      </c>
      <c r="Q70" s="212">
        <v>0.21</v>
      </c>
      <c r="R70" s="209">
        <v>0.43</v>
      </c>
      <c r="S70" s="213" t="s">
        <v>43</v>
      </c>
      <c r="T70" s="213" t="s">
        <v>376</v>
      </c>
      <c r="U70" s="243" t="s">
        <v>35</v>
      </c>
      <c r="V70" s="243" t="s">
        <v>315</v>
      </c>
      <c r="W70" s="244">
        <v>0.55395000000000005</v>
      </c>
      <c r="X70" s="244">
        <v>0.21152000000000001</v>
      </c>
      <c r="Y70" s="244">
        <v>0.23452999999999999</v>
      </c>
      <c r="Z70" s="213" t="s">
        <v>315</v>
      </c>
      <c r="AA70" s="213" t="s">
        <v>315</v>
      </c>
      <c r="AB70" s="267" t="s">
        <v>315</v>
      </c>
    </row>
    <row r="71" spans="1:28" s="14" customFormat="1" ht="15" customHeight="1" thickBot="1">
      <c r="A71" s="493" t="s">
        <v>383</v>
      </c>
      <c r="B71" s="216" t="s">
        <v>384</v>
      </c>
      <c r="C71" s="217"/>
      <c r="D71" s="217" t="s">
        <v>35</v>
      </c>
      <c r="E71" s="217"/>
      <c r="F71" s="217" t="s">
        <v>35</v>
      </c>
      <c r="G71" s="218"/>
      <c r="H71" s="217"/>
      <c r="I71" s="217"/>
      <c r="J71" s="217"/>
      <c r="K71" s="217"/>
      <c r="L71" s="219"/>
      <c r="M71" s="219">
        <v>3</v>
      </c>
      <c r="N71" s="217" t="s">
        <v>36</v>
      </c>
      <c r="O71" s="217" t="s">
        <v>47</v>
      </c>
      <c r="P71" s="217">
        <v>2100</v>
      </c>
      <c r="Q71" s="220">
        <v>0.21</v>
      </c>
      <c r="R71" s="217">
        <v>0.43</v>
      </c>
      <c r="S71" s="221" t="s">
        <v>43</v>
      </c>
      <c r="T71" s="221" t="s">
        <v>376</v>
      </c>
      <c r="U71" s="221" t="s">
        <v>35</v>
      </c>
      <c r="V71" s="221" t="s">
        <v>315</v>
      </c>
      <c r="W71" s="222">
        <v>0.56996999999999998</v>
      </c>
      <c r="X71" s="222">
        <v>0.20361000000000001</v>
      </c>
      <c r="Y71" s="222">
        <v>0.22642000000000001</v>
      </c>
      <c r="Z71" s="221" t="s">
        <v>315</v>
      </c>
      <c r="AA71" s="221" t="s">
        <v>315</v>
      </c>
      <c r="AB71" s="268" t="s">
        <v>315</v>
      </c>
    </row>
    <row r="72" spans="1:28" s="14" customFormat="1" ht="15" customHeight="1">
      <c r="A72" s="231" t="s">
        <v>385</v>
      </c>
      <c r="B72" s="232" t="s">
        <v>386</v>
      </c>
      <c r="C72" s="200" t="s">
        <v>35</v>
      </c>
      <c r="D72" s="200" t="s">
        <v>35</v>
      </c>
      <c r="E72" s="200"/>
      <c r="F72" s="200"/>
      <c r="G72" s="201" t="s">
        <v>35</v>
      </c>
      <c r="H72" s="200"/>
      <c r="I72" s="200"/>
      <c r="J72" s="200"/>
      <c r="K72" s="200"/>
      <c r="L72" s="202">
        <v>4</v>
      </c>
      <c r="M72" s="202">
        <v>5</v>
      </c>
      <c r="N72" s="200" t="s">
        <v>387</v>
      </c>
      <c r="O72" s="247" t="s">
        <v>39</v>
      </c>
      <c r="P72" s="200" t="s">
        <v>388</v>
      </c>
      <c r="Q72" s="203">
        <v>7.4999999999999997E-2</v>
      </c>
      <c r="R72" s="200">
        <v>0.16</v>
      </c>
      <c r="S72" s="213" t="s">
        <v>43</v>
      </c>
      <c r="T72" s="204" t="s">
        <v>325</v>
      </c>
      <c r="U72" s="204" t="s">
        <v>35</v>
      </c>
      <c r="V72" s="204" t="s">
        <v>315</v>
      </c>
      <c r="W72" s="205">
        <v>0.57999999999999996</v>
      </c>
      <c r="X72" s="205">
        <v>0.35</v>
      </c>
      <c r="Y72" s="205">
        <v>7.0000000000000007E-2</v>
      </c>
      <c r="Z72" s="205">
        <v>0.56000000000000005</v>
      </c>
      <c r="AA72" s="205">
        <v>0.36</v>
      </c>
      <c r="AB72" s="206">
        <v>0.08</v>
      </c>
    </row>
    <row r="73" spans="1:28" s="14" customFormat="1" ht="15" customHeight="1">
      <c r="A73" s="233" t="s">
        <v>389</v>
      </c>
      <c r="B73" s="234" t="s">
        <v>390</v>
      </c>
      <c r="C73" s="209" t="s">
        <v>35</v>
      </c>
      <c r="D73" s="209" t="s">
        <v>35</v>
      </c>
      <c r="E73" s="209"/>
      <c r="F73" s="209"/>
      <c r="G73" s="210" t="s">
        <v>35</v>
      </c>
      <c r="H73" s="209"/>
      <c r="I73" s="209"/>
      <c r="J73" s="209"/>
      <c r="K73" s="209"/>
      <c r="L73" s="211">
        <v>4</v>
      </c>
      <c r="M73" s="211">
        <v>5</v>
      </c>
      <c r="N73" s="209" t="s">
        <v>387</v>
      </c>
      <c r="O73" s="247" t="s">
        <v>39</v>
      </c>
      <c r="P73" s="209" t="s">
        <v>388</v>
      </c>
      <c r="Q73" s="212">
        <v>7.4999999999999997E-2</v>
      </c>
      <c r="R73" s="209">
        <v>0.16</v>
      </c>
      <c r="S73" s="213" t="s">
        <v>43</v>
      </c>
      <c r="T73" s="213" t="s">
        <v>325</v>
      </c>
      <c r="U73" s="213" t="s">
        <v>35</v>
      </c>
      <c r="V73" s="213" t="s">
        <v>315</v>
      </c>
      <c r="W73" s="214">
        <v>0.55000000000000004</v>
      </c>
      <c r="X73" s="214">
        <v>0.39</v>
      </c>
      <c r="Y73" s="214">
        <v>0.06</v>
      </c>
      <c r="Z73" s="214">
        <v>0.56999999999999995</v>
      </c>
      <c r="AA73" s="214">
        <v>0.36</v>
      </c>
      <c r="AB73" s="215">
        <v>7.0000000000000007E-2</v>
      </c>
    </row>
    <row r="74" spans="1:28" s="14" customFormat="1" ht="15" customHeight="1">
      <c r="A74" s="498" t="s">
        <v>391</v>
      </c>
      <c r="B74" s="246" t="s">
        <v>392</v>
      </c>
      <c r="C74" s="247" t="s">
        <v>35</v>
      </c>
      <c r="D74" s="247" t="s">
        <v>35</v>
      </c>
      <c r="E74" s="247"/>
      <c r="F74" s="247"/>
      <c r="G74" s="248" t="s">
        <v>35</v>
      </c>
      <c r="H74" s="247"/>
      <c r="I74" s="247"/>
      <c r="J74" s="247"/>
      <c r="K74" s="247"/>
      <c r="L74" s="249">
        <v>4</v>
      </c>
      <c r="M74" s="249">
        <v>5</v>
      </c>
      <c r="N74" s="247" t="s">
        <v>387</v>
      </c>
      <c r="O74" s="247" t="s">
        <v>39</v>
      </c>
      <c r="P74" s="247" t="s">
        <v>388</v>
      </c>
      <c r="Q74" s="251">
        <v>7.4999999999999997E-2</v>
      </c>
      <c r="R74" s="247">
        <v>0.16</v>
      </c>
      <c r="S74" s="213" t="s">
        <v>43</v>
      </c>
      <c r="T74" s="250" t="s">
        <v>325</v>
      </c>
      <c r="U74" s="250" t="s">
        <v>35</v>
      </c>
      <c r="V74" s="250" t="s">
        <v>315</v>
      </c>
      <c r="W74" s="252">
        <v>0.54</v>
      </c>
      <c r="X74" s="252">
        <v>0.42</v>
      </c>
      <c r="Y74" s="252">
        <v>0.04</v>
      </c>
      <c r="Z74" s="252">
        <v>0.56000000000000005</v>
      </c>
      <c r="AA74" s="252">
        <v>0.38</v>
      </c>
      <c r="AB74" s="253">
        <v>0.06</v>
      </c>
    </row>
    <row r="75" spans="1:28" s="14" customFormat="1" ht="15" customHeight="1" thickBot="1">
      <c r="A75" s="239" t="s">
        <v>393</v>
      </c>
      <c r="B75" s="240" t="s">
        <v>394</v>
      </c>
      <c r="C75" s="217" t="s">
        <v>35</v>
      </c>
      <c r="D75" s="217" t="s">
        <v>35</v>
      </c>
      <c r="E75" s="217"/>
      <c r="F75" s="217"/>
      <c r="G75" s="218" t="s">
        <v>35</v>
      </c>
      <c r="H75" s="217"/>
      <c r="I75" s="217"/>
      <c r="J75" s="217"/>
      <c r="K75" s="217"/>
      <c r="L75" s="219">
        <v>4</v>
      </c>
      <c r="M75" s="219">
        <v>5</v>
      </c>
      <c r="N75" s="217" t="s">
        <v>387</v>
      </c>
      <c r="O75" s="217" t="s">
        <v>39</v>
      </c>
      <c r="P75" s="217" t="s">
        <v>388</v>
      </c>
      <c r="Q75" s="220">
        <v>7.4999999999999997E-2</v>
      </c>
      <c r="R75" s="217">
        <v>0.16</v>
      </c>
      <c r="S75" s="221" t="s">
        <v>43</v>
      </c>
      <c r="T75" s="221" t="s">
        <v>325</v>
      </c>
      <c r="U75" s="221" t="s">
        <v>35</v>
      </c>
      <c r="V75" s="221" t="s">
        <v>315</v>
      </c>
      <c r="W75" s="222">
        <v>0.57999999999999996</v>
      </c>
      <c r="X75" s="222">
        <v>0.4</v>
      </c>
      <c r="Y75" s="222">
        <v>0.02</v>
      </c>
      <c r="Z75" s="222">
        <v>0.56999999999999995</v>
      </c>
      <c r="AA75" s="222">
        <v>0.41</v>
      </c>
      <c r="AB75" s="223">
        <v>0.02</v>
      </c>
    </row>
    <row r="76" spans="1:28" s="14" customFormat="1" ht="15" customHeight="1">
      <c r="A76" s="168" t="s">
        <v>129</v>
      </c>
      <c r="B76" s="255" t="s">
        <v>96</v>
      </c>
      <c r="C76" s="172" t="s">
        <v>35</v>
      </c>
      <c r="D76" s="172" t="s">
        <v>35</v>
      </c>
      <c r="E76" s="172"/>
      <c r="F76" s="172" t="s">
        <v>35</v>
      </c>
      <c r="G76" s="263" t="s">
        <v>35</v>
      </c>
      <c r="H76" s="172"/>
      <c r="I76" s="172"/>
      <c r="J76" s="172"/>
      <c r="K76" s="172"/>
      <c r="L76" s="172">
        <v>1</v>
      </c>
      <c r="M76" s="172">
        <v>1</v>
      </c>
      <c r="N76" s="256" t="s">
        <v>36</v>
      </c>
      <c r="O76" s="172" t="s">
        <v>39</v>
      </c>
      <c r="P76" s="172" t="s">
        <v>395</v>
      </c>
      <c r="Q76" s="175">
        <v>0.21</v>
      </c>
      <c r="R76" s="175">
        <v>0.3</v>
      </c>
      <c r="S76" s="623" t="s">
        <v>43</v>
      </c>
      <c r="T76" s="623" t="s">
        <v>44</v>
      </c>
      <c r="U76" s="170" t="s">
        <v>315</v>
      </c>
      <c r="V76" s="170" t="s">
        <v>35</v>
      </c>
      <c r="W76" s="205">
        <v>0.78</v>
      </c>
      <c r="X76" s="205">
        <v>0.02</v>
      </c>
      <c r="Y76" s="205">
        <v>0.2</v>
      </c>
      <c r="Z76" s="205">
        <v>0.7</v>
      </c>
      <c r="AA76" s="205">
        <v>0.09</v>
      </c>
      <c r="AB76" s="206">
        <v>0.21</v>
      </c>
    </row>
    <row r="77" spans="1:28" s="14" customFormat="1" ht="15" customHeight="1">
      <c r="A77" s="178" t="s">
        <v>126</v>
      </c>
      <c r="B77" s="257" t="s">
        <v>93</v>
      </c>
      <c r="C77" s="182" t="s">
        <v>35</v>
      </c>
      <c r="D77" s="182" t="s">
        <v>35</v>
      </c>
      <c r="E77" s="182"/>
      <c r="F77" s="182" t="s">
        <v>35</v>
      </c>
      <c r="G77" s="264" t="s">
        <v>35</v>
      </c>
      <c r="H77" s="182"/>
      <c r="I77" s="182"/>
      <c r="J77" s="182"/>
      <c r="K77" s="182"/>
      <c r="L77" s="182">
        <v>1</v>
      </c>
      <c r="M77" s="182">
        <v>1</v>
      </c>
      <c r="N77" s="258" t="s">
        <v>36</v>
      </c>
      <c r="O77" s="182" t="s">
        <v>39</v>
      </c>
      <c r="P77" s="182" t="s">
        <v>395</v>
      </c>
      <c r="Q77" s="185">
        <v>0.21</v>
      </c>
      <c r="R77" s="185">
        <v>0.3</v>
      </c>
      <c r="S77" s="274" t="s">
        <v>43</v>
      </c>
      <c r="T77" s="274" t="s">
        <v>44</v>
      </c>
      <c r="U77" s="180" t="s">
        <v>315</v>
      </c>
      <c r="V77" s="180" t="s">
        <v>35</v>
      </c>
      <c r="W77" s="214">
        <v>0.75</v>
      </c>
      <c r="X77" s="214">
        <v>7.0000000000000007E-2</v>
      </c>
      <c r="Y77" s="214">
        <v>0.18</v>
      </c>
      <c r="Z77" s="214">
        <v>0.66</v>
      </c>
      <c r="AA77" s="214">
        <v>0.13</v>
      </c>
      <c r="AB77" s="215">
        <v>0.21</v>
      </c>
    </row>
    <row r="78" spans="1:28" s="14" customFormat="1" ht="15" customHeight="1">
      <c r="A78" s="178" t="s">
        <v>127</v>
      </c>
      <c r="B78" s="257" t="s">
        <v>94</v>
      </c>
      <c r="C78" s="182" t="s">
        <v>35</v>
      </c>
      <c r="D78" s="182" t="s">
        <v>35</v>
      </c>
      <c r="E78" s="182"/>
      <c r="F78" s="182" t="s">
        <v>35</v>
      </c>
      <c r="G78" s="264" t="s">
        <v>35</v>
      </c>
      <c r="H78" s="182"/>
      <c r="I78" s="182"/>
      <c r="J78" s="182"/>
      <c r="K78" s="182"/>
      <c r="L78" s="182">
        <v>1</v>
      </c>
      <c r="M78" s="182">
        <v>1</v>
      </c>
      <c r="N78" s="258" t="s">
        <v>36</v>
      </c>
      <c r="O78" s="182" t="s">
        <v>39</v>
      </c>
      <c r="P78" s="182" t="s">
        <v>395</v>
      </c>
      <c r="Q78" s="185">
        <v>0.21</v>
      </c>
      <c r="R78" s="185">
        <v>0.3</v>
      </c>
      <c r="S78" s="274" t="s">
        <v>43</v>
      </c>
      <c r="T78" s="274" t="s">
        <v>44</v>
      </c>
      <c r="U78" s="180" t="s">
        <v>315</v>
      </c>
      <c r="V78" s="180" t="s">
        <v>35</v>
      </c>
      <c r="W78" s="214">
        <v>0.52</v>
      </c>
      <c r="X78" s="214">
        <v>0.43</v>
      </c>
      <c r="Y78" s="214">
        <v>0.05</v>
      </c>
      <c r="Z78" s="214">
        <v>0.51</v>
      </c>
      <c r="AA78" s="214">
        <v>0.41</v>
      </c>
      <c r="AB78" s="215">
        <v>0.08</v>
      </c>
    </row>
    <row r="79" spans="1:28" s="14" customFormat="1" ht="15" customHeight="1">
      <c r="A79" s="178" t="s">
        <v>128</v>
      </c>
      <c r="B79" s="257" t="s">
        <v>95</v>
      </c>
      <c r="C79" s="182" t="s">
        <v>35</v>
      </c>
      <c r="D79" s="182" t="s">
        <v>35</v>
      </c>
      <c r="E79" s="182"/>
      <c r="F79" s="182" t="s">
        <v>35</v>
      </c>
      <c r="G79" s="264" t="s">
        <v>35</v>
      </c>
      <c r="H79" s="182"/>
      <c r="I79" s="182"/>
      <c r="J79" s="182"/>
      <c r="K79" s="182"/>
      <c r="L79" s="182">
        <v>1</v>
      </c>
      <c r="M79" s="182">
        <v>1</v>
      </c>
      <c r="N79" s="258" t="s">
        <v>36</v>
      </c>
      <c r="O79" s="182" t="s">
        <v>39</v>
      </c>
      <c r="P79" s="182" t="s">
        <v>395</v>
      </c>
      <c r="Q79" s="185">
        <v>0.21</v>
      </c>
      <c r="R79" s="185">
        <v>0.3</v>
      </c>
      <c r="S79" s="274" t="s">
        <v>43</v>
      </c>
      <c r="T79" s="274" t="s">
        <v>44</v>
      </c>
      <c r="U79" s="180" t="s">
        <v>315</v>
      </c>
      <c r="V79" s="180" t="s">
        <v>35</v>
      </c>
      <c r="W79" s="214">
        <v>0.17</v>
      </c>
      <c r="X79" s="214">
        <v>0.83</v>
      </c>
      <c r="Y79" s="214">
        <v>0</v>
      </c>
      <c r="Z79" s="214">
        <v>0.21</v>
      </c>
      <c r="AA79" s="214">
        <v>0.77</v>
      </c>
      <c r="AB79" s="215">
        <v>0.02</v>
      </c>
    </row>
    <row r="80" spans="1:28" s="14" customFormat="1" ht="15" customHeight="1">
      <c r="A80" s="178" t="s">
        <v>131</v>
      </c>
      <c r="B80" s="257" t="s">
        <v>98</v>
      </c>
      <c r="C80" s="182" t="s">
        <v>35</v>
      </c>
      <c r="D80" s="182" t="s">
        <v>35</v>
      </c>
      <c r="E80" s="182"/>
      <c r="F80" s="182" t="s">
        <v>35</v>
      </c>
      <c r="G80" s="264" t="s">
        <v>35</v>
      </c>
      <c r="H80" s="182"/>
      <c r="I80" s="182"/>
      <c r="J80" s="182"/>
      <c r="K80" s="182"/>
      <c r="L80" s="182">
        <v>1</v>
      </c>
      <c r="M80" s="182">
        <v>1</v>
      </c>
      <c r="N80" s="258" t="s">
        <v>36</v>
      </c>
      <c r="O80" s="182" t="s">
        <v>39</v>
      </c>
      <c r="P80" s="182" t="s">
        <v>395</v>
      </c>
      <c r="Q80" s="185">
        <v>0.21</v>
      </c>
      <c r="R80" s="185">
        <v>0.3</v>
      </c>
      <c r="S80" s="274" t="s">
        <v>43</v>
      </c>
      <c r="T80" s="274" t="s">
        <v>44</v>
      </c>
      <c r="U80" s="180" t="s">
        <v>315</v>
      </c>
      <c r="V80" s="180" t="s">
        <v>35</v>
      </c>
      <c r="W80" s="214">
        <v>0.1</v>
      </c>
      <c r="X80" s="214">
        <v>0.9</v>
      </c>
      <c r="Y80" s="214">
        <v>0</v>
      </c>
      <c r="Z80" s="214">
        <v>0.23</v>
      </c>
      <c r="AA80" s="214">
        <v>0.74</v>
      </c>
      <c r="AB80" s="215">
        <v>0.03</v>
      </c>
    </row>
    <row r="81" spans="1:28" s="14" customFormat="1" ht="15" customHeight="1">
      <c r="A81" s="233" t="s">
        <v>396</v>
      </c>
      <c r="B81" s="234" t="s">
        <v>397</v>
      </c>
      <c r="C81" s="209" t="s">
        <v>35</v>
      </c>
      <c r="D81" s="209" t="s">
        <v>35</v>
      </c>
      <c r="E81" s="209"/>
      <c r="F81" s="209" t="s">
        <v>35</v>
      </c>
      <c r="G81" s="225" t="s">
        <v>35</v>
      </c>
      <c r="H81" s="209"/>
      <c r="I81" s="209"/>
      <c r="J81" s="209"/>
      <c r="K81" s="209"/>
      <c r="L81" s="211">
        <v>1</v>
      </c>
      <c r="M81" s="211">
        <v>1</v>
      </c>
      <c r="N81" s="209" t="s">
        <v>36</v>
      </c>
      <c r="O81" s="209" t="s">
        <v>39</v>
      </c>
      <c r="P81" s="209" t="s">
        <v>395</v>
      </c>
      <c r="Q81" s="212">
        <v>0.21</v>
      </c>
      <c r="R81" s="212">
        <v>0.3</v>
      </c>
      <c r="S81" s="185" t="s">
        <v>43</v>
      </c>
      <c r="T81" s="185" t="s">
        <v>44</v>
      </c>
      <c r="U81" s="213" t="s">
        <v>315</v>
      </c>
      <c r="V81" s="213" t="s">
        <v>35</v>
      </c>
      <c r="W81" s="214">
        <v>0.54</v>
      </c>
      <c r="X81" s="214">
        <v>0.37</v>
      </c>
      <c r="Y81" s="214">
        <v>0.09</v>
      </c>
      <c r="Z81" s="214">
        <v>0.49</v>
      </c>
      <c r="AA81" s="214">
        <v>0.38</v>
      </c>
      <c r="AB81" s="215">
        <v>0.13</v>
      </c>
    </row>
    <row r="82" spans="1:28" s="14" customFormat="1" ht="15" customHeight="1" thickBot="1">
      <c r="A82" s="624" t="s">
        <v>130</v>
      </c>
      <c r="B82" s="625" t="s">
        <v>97</v>
      </c>
      <c r="C82" s="490" t="s">
        <v>35</v>
      </c>
      <c r="D82" s="490" t="s">
        <v>35</v>
      </c>
      <c r="E82" s="490"/>
      <c r="F82" s="490" t="s">
        <v>35</v>
      </c>
      <c r="G82" s="626" t="s">
        <v>35</v>
      </c>
      <c r="H82" s="490"/>
      <c r="I82" s="490"/>
      <c r="J82" s="490"/>
      <c r="K82" s="490"/>
      <c r="L82" s="490">
        <v>1</v>
      </c>
      <c r="M82" s="490">
        <v>1</v>
      </c>
      <c r="N82" s="627" t="s">
        <v>36</v>
      </c>
      <c r="O82" s="490" t="s">
        <v>39</v>
      </c>
      <c r="P82" s="490" t="s">
        <v>395</v>
      </c>
      <c r="Q82" s="628">
        <v>0.21</v>
      </c>
      <c r="R82" s="628">
        <v>0.3</v>
      </c>
      <c r="S82" s="629" t="s">
        <v>43</v>
      </c>
      <c r="T82" s="629" t="s">
        <v>44</v>
      </c>
      <c r="U82" s="630" t="s">
        <v>315</v>
      </c>
      <c r="V82" s="630" t="s">
        <v>35</v>
      </c>
      <c r="W82" s="309">
        <v>0.33</v>
      </c>
      <c r="X82" s="309">
        <v>0.64</v>
      </c>
      <c r="Y82" s="309">
        <v>0.03</v>
      </c>
      <c r="Z82" s="309">
        <v>0.46</v>
      </c>
      <c r="AA82" s="309">
        <v>0.43</v>
      </c>
      <c r="AB82" s="310">
        <v>0.11</v>
      </c>
    </row>
    <row r="83" spans="1:28" s="14" customFormat="1" ht="15" customHeight="1">
      <c r="A83" s="168" t="s">
        <v>476</v>
      </c>
      <c r="B83" s="255" t="s">
        <v>475</v>
      </c>
      <c r="C83" s="172" t="s">
        <v>35</v>
      </c>
      <c r="D83" s="275" t="s">
        <v>35</v>
      </c>
      <c r="E83" s="276"/>
      <c r="F83" s="275" t="s">
        <v>35</v>
      </c>
      <c r="G83" s="277" t="s">
        <v>35</v>
      </c>
      <c r="H83" s="275" t="s">
        <v>35</v>
      </c>
      <c r="I83" s="275"/>
      <c r="J83" s="275"/>
      <c r="K83" s="275"/>
      <c r="L83" s="172">
        <v>0</v>
      </c>
      <c r="M83" s="172">
        <v>0</v>
      </c>
      <c r="N83" s="200" t="s">
        <v>36</v>
      </c>
      <c r="O83" s="200" t="s">
        <v>37</v>
      </c>
      <c r="P83" s="172" t="s">
        <v>38</v>
      </c>
      <c r="Q83" s="175">
        <v>0.185</v>
      </c>
      <c r="R83" s="175">
        <v>0.38</v>
      </c>
      <c r="S83" s="623" t="s">
        <v>554</v>
      </c>
      <c r="T83" s="623" t="s">
        <v>44</v>
      </c>
      <c r="U83" s="170" t="s">
        <v>35</v>
      </c>
      <c r="V83" s="170" t="s">
        <v>315</v>
      </c>
      <c r="W83" s="205">
        <v>0.72</v>
      </c>
      <c r="X83" s="205">
        <v>0.02</v>
      </c>
      <c r="Y83" s="205">
        <v>0.26</v>
      </c>
      <c r="Z83" s="205">
        <v>0.62</v>
      </c>
      <c r="AA83" s="205">
        <v>0.12</v>
      </c>
      <c r="AB83" s="206">
        <v>0.26</v>
      </c>
    </row>
    <row r="84" spans="1:28" s="14" customFormat="1" ht="15" customHeight="1">
      <c r="A84" s="178" t="s">
        <v>500</v>
      </c>
      <c r="B84" s="257" t="s">
        <v>499</v>
      </c>
      <c r="C84" s="182" t="s">
        <v>35</v>
      </c>
      <c r="D84" s="182" t="s">
        <v>35</v>
      </c>
      <c r="E84" s="182"/>
      <c r="F84" s="182" t="s">
        <v>35</v>
      </c>
      <c r="G84" s="264" t="s">
        <v>35</v>
      </c>
      <c r="H84" s="182" t="s">
        <v>35</v>
      </c>
      <c r="I84" s="182"/>
      <c r="J84" s="182"/>
      <c r="K84" s="182"/>
      <c r="L84" s="182">
        <v>0</v>
      </c>
      <c r="M84" s="182">
        <v>0</v>
      </c>
      <c r="N84" s="209" t="s">
        <v>36</v>
      </c>
      <c r="O84" s="209" t="s">
        <v>37</v>
      </c>
      <c r="P84" s="182" t="s">
        <v>38</v>
      </c>
      <c r="Q84" s="185">
        <v>0.185</v>
      </c>
      <c r="R84" s="185">
        <v>0.38</v>
      </c>
      <c r="S84" s="274" t="s">
        <v>554</v>
      </c>
      <c r="T84" s="274" t="s">
        <v>44</v>
      </c>
      <c r="U84" s="180" t="s">
        <v>35</v>
      </c>
      <c r="V84" s="180" t="s">
        <v>315</v>
      </c>
      <c r="W84" s="214">
        <v>0.71</v>
      </c>
      <c r="X84" s="214">
        <v>0.1</v>
      </c>
      <c r="Y84" s="214">
        <v>0.19</v>
      </c>
      <c r="Z84" s="214">
        <v>0.61</v>
      </c>
      <c r="AA84" s="214">
        <v>0.17</v>
      </c>
      <c r="AB84" s="215">
        <v>0.22</v>
      </c>
    </row>
    <row r="85" spans="1:28" s="14" customFormat="1" ht="15" customHeight="1">
      <c r="A85" s="178" t="s">
        <v>482</v>
      </c>
      <c r="B85" s="257" t="s">
        <v>481</v>
      </c>
      <c r="C85" s="182" t="s">
        <v>35</v>
      </c>
      <c r="D85" s="278" t="s">
        <v>35</v>
      </c>
      <c r="E85" s="182"/>
      <c r="F85" s="182" t="s">
        <v>35</v>
      </c>
      <c r="G85" s="264" t="s">
        <v>35</v>
      </c>
      <c r="H85" s="182" t="s">
        <v>35</v>
      </c>
      <c r="I85" s="182"/>
      <c r="J85" s="182"/>
      <c r="K85" s="182"/>
      <c r="L85" s="182">
        <v>0</v>
      </c>
      <c r="M85" s="182">
        <v>0</v>
      </c>
      <c r="N85" s="209" t="s">
        <v>36</v>
      </c>
      <c r="O85" s="209" t="s">
        <v>37</v>
      </c>
      <c r="P85" s="182" t="s">
        <v>38</v>
      </c>
      <c r="Q85" s="185">
        <v>0.185</v>
      </c>
      <c r="R85" s="185">
        <v>0.38</v>
      </c>
      <c r="S85" s="274" t="s">
        <v>554</v>
      </c>
      <c r="T85" s="274" t="s">
        <v>44</v>
      </c>
      <c r="U85" s="180" t="s">
        <v>35</v>
      </c>
      <c r="V85" s="180" t="s">
        <v>315</v>
      </c>
      <c r="W85" s="214">
        <v>0.62</v>
      </c>
      <c r="X85" s="214">
        <v>0.28000000000000003</v>
      </c>
      <c r="Y85" s="214">
        <v>0.1</v>
      </c>
      <c r="Z85" s="214">
        <v>0.59</v>
      </c>
      <c r="AA85" s="214">
        <v>0.23</v>
      </c>
      <c r="AB85" s="215">
        <v>0.18</v>
      </c>
    </row>
    <row r="86" spans="1:28" s="14" customFormat="1" ht="15" customHeight="1">
      <c r="A86" s="178" t="s">
        <v>504</v>
      </c>
      <c r="B86" s="257" t="s">
        <v>503</v>
      </c>
      <c r="C86" s="182" t="s">
        <v>35</v>
      </c>
      <c r="D86" s="278" t="s">
        <v>35</v>
      </c>
      <c r="E86" s="182"/>
      <c r="F86" s="182" t="s">
        <v>35</v>
      </c>
      <c r="G86" s="264" t="s">
        <v>35</v>
      </c>
      <c r="H86" s="182" t="s">
        <v>35</v>
      </c>
      <c r="I86" s="182"/>
      <c r="J86" s="182"/>
      <c r="K86" s="182"/>
      <c r="L86" s="182">
        <v>0</v>
      </c>
      <c r="M86" s="182">
        <v>0</v>
      </c>
      <c r="N86" s="209" t="s">
        <v>36</v>
      </c>
      <c r="O86" s="209" t="s">
        <v>37</v>
      </c>
      <c r="P86" s="182" t="s">
        <v>38</v>
      </c>
      <c r="Q86" s="185">
        <v>0.185</v>
      </c>
      <c r="R86" s="185">
        <v>0.38</v>
      </c>
      <c r="S86" s="274" t="s">
        <v>554</v>
      </c>
      <c r="T86" s="274" t="s">
        <v>44</v>
      </c>
      <c r="U86" s="180" t="s">
        <v>35</v>
      </c>
      <c r="V86" s="180" t="s">
        <v>315</v>
      </c>
      <c r="W86" s="214">
        <v>0.14000000000000001</v>
      </c>
      <c r="X86" s="214">
        <v>0.85</v>
      </c>
      <c r="Y86" s="214">
        <v>0.01</v>
      </c>
      <c r="Z86" s="214">
        <v>0.16</v>
      </c>
      <c r="AA86" s="214">
        <v>0.82</v>
      </c>
      <c r="AB86" s="215">
        <v>0.02</v>
      </c>
    </row>
    <row r="87" spans="1:28" s="14" customFormat="1" ht="15" customHeight="1">
      <c r="A87" s="178" t="s">
        <v>502</v>
      </c>
      <c r="B87" s="257" t="s">
        <v>501</v>
      </c>
      <c r="C87" s="182" t="s">
        <v>35</v>
      </c>
      <c r="D87" s="278" t="s">
        <v>35</v>
      </c>
      <c r="E87" s="182"/>
      <c r="F87" s="182" t="s">
        <v>35</v>
      </c>
      <c r="G87" s="264" t="s">
        <v>35</v>
      </c>
      <c r="H87" s="182" t="s">
        <v>35</v>
      </c>
      <c r="I87" s="182"/>
      <c r="J87" s="182"/>
      <c r="K87" s="182"/>
      <c r="L87" s="182">
        <v>0</v>
      </c>
      <c r="M87" s="182">
        <v>0</v>
      </c>
      <c r="N87" s="209" t="s">
        <v>36</v>
      </c>
      <c r="O87" s="209" t="s">
        <v>37</v>
      </c>
      <c r="P87" s="182" t="s">
        <v>38</v>
      </c>
      <c r="Q87" s="185">
        <v>0.185</v>
      </c>
      <c r="R87" s="185">
        <v>0.38</v>
      </c>
      <c r="S87" s="274" t="s">
        <v>554</v>
      </c>
      <c r="T87" s="274" t="s">
        <v>44</v>
      </c>
      <c r="U87" s="180" t="s">
        <v>35</v>
      </c>
      <c r="V87" s="180" t="s">
        <v>315</v>
      </c>
      <c r="W87" s="214">
        <v>7.0000000000000007E-2</v>
      </c>
      <c r="X87" s="214">
        <v>0.92</v>
      </c>
      <c r="Y87" s="214">
        <v>0.01</v>
      </c>
      <c r="Z87" s="214">
        <v>7.0000000000000007E-2</v>
      </c>
      <c r="AA87" s="214">
        <v>0.92</v>
      </c>
      <c r="AB87" s="215">
        <v>0.01</v>
      </c>
    </row>
    <row r="88" spans="1:28" s="14" customFormat="1" ht="15" customHeight="1">
      <c r="A88" s="178" t="s">
        <v>478</v>
      </c>
      <c r="B88" s="257" t="s">
        <v>477</v>
      </c>
      <c r="C88" s="182" t="s">
        <v>35</v>
      </c>
      <c r="D88" s="182" t="s">
        <v>35</v>
      </c>
      <c r="E88" s="182"/>
      <c r="F88" s="182" t="s">
        <v>35</v>
      </c>
      <c r="G88" s="264" t="s">
        <v>35</v>
      </c>
      <c r="H88" s="182" t="s">
        <v>35</v>
      </c>
      <c r="I88" s="182"/>
      <c r="J88" s="182"/>
      <c r="K88" s="182"/>
      <c r="L88" s="182">
        <v>0</v>
      </c>
      <c r="M88" s="182">
        <v>0</v>
      </c>
      <c r="N88" s="209" t="s">
        <v>36</v>
      </c>
      <c r="O88" s="209" t="s">
        <v>37</v>
      </c>
      <c r="P88" s="182" t="s">
        <v>38</v>
      </c>
      <c r="Q88" s="185">
        <v>0.185</v>
      </c>
      <c r="R88" s="185">
        <v>0.38</v>
      </c>
      <c r="S88" s="274" t="s">
        <v>554</v>
      </c>
      <c r="T88" s="274" t="s">
        <v>44</v>
      </c>
      <c r="U88" s="180" t="s">
        <v>35</v>
      </c>
      <c r="V88" s="180" t="s">
        <v>315</v>
      </c>
      <c r="W88" s="214">
        <v>0.49</v>
      </c>
      <c r="X88" s="214">
        <v>0.44</v>
      </c>
      <c r="Y88" s="214">
        <v>7.0000000000000007E-2</v>
      </c>
      <c r="Z88" s="214">
        <v>0.46</v>
      </c>
      <c r="AA88" s="214">
        <v>0.4</v>
      </c>
      <c r="AB88" s="215">
        <v>0.14000000000000001</v>
      </c>
    </row>
    <row r="89" spans="1:28" s="14" customFormat="1" ht="15" customHeight="1">
      <c r="A89" s="279" t="s">
        <v>496</v>
      </c>
      <c r="B89" s="280" t="s">
        <v>495</v>
      </c>
      <c r="C89" s="281" t="s">
        <v>35</v>
      </c>
      <c r="D89" s="281" t="s">
        <v>35</v>
      </c>
      <c r="E89" s="281"/>
      <c r="F89" s="281" t="s">
        <v>35</v>
      </c>
      <c r="G89" s="282" t="s">
        <v>35</v>
      </c>
      <c r="H89" s="281" t="s">
        <v>35</v>
      </c>
      <c r="I89" s="281"/>
      <c r="J89" s="281"/>
      <c r="K89" s="281"/>
      <c r="L89" s="281">
        <v>0</v>
      </c>
      <c r="M89" s="281">
        <v>0</v>
      </c>
      <c r="N89" s="209" t="s">
        <v>36</v>
      </c>
      <c r="O89" s="209" t="s">
        <v>37</v>
      </c>
      <c r="P89" s="182" t="s">
        <v>38</v>
      </c>
      <c r="Q89" s="185">
        <v>0.185</v>
      </c>
      <c r="R89" s="283">
        <v>0.38</v>
      </c>
      <c r="S89" s="274" t="s">
        <v>554</v>
      </c>
      <c r="T89" s="274" t="s">
        <v>44</v>
      </c>
      <c r="U89" s="284" t="s">
        <v>35</v>
      </c>
      <c r="V89" s="284" t="s">
        <v>315</v>
      </c>
      <c r="W89" s="214">
        <v>0.2</v>
      </c>
      <c r="X89" s="214">
        <v>0.79</v>
      </c>
      <c r="Y89" s="214">
        <v>0.01</v>
      </c>
      <c r="Z89" s="214">
        <v>0.17</v>
      </c>
      <c r="AA89" s="214">
        <v>0.81</v>
      </c>
      <c r="AB89" s="215">
        <v>0.02</v>
      </c>
    </row>
    <row r="90" spans="1:28" s="14" customFormat="1" ht="15" customHeight="1" thickBot="1">
      <c r="A90" s="189" t="s">
        <v>498</v>
      </c>
      <c r="B90" s="259" t="s">
        <v>497</v>
      </c>
      <c r="C90" s="193" t="s">
        <v>35</v>
      </c>
      <c r="D90" s="193" t="s">
        <v>35</v>
      </c>
      <c r="E90" s="193"/>
      <c r="F90" s="193" t="s">
        <v>35</v>
      </c>
      <c r="G90" s="265" t="s">
        <v>35</v>
      </c>
      <c r="H90" s="193" t="s">
        <v>35</v>
      </c>
      <c r="I90" s="193"/>
      <c r="J90" s="193"/>
      <c r="K90" s="193"/>
      <c r="L90" s="193">
        <v>0</v>
      </c>
      <c r="M90" s="193">
        <v>0</v>
      </c>
      <c r="N90" s="217" t="s">
        <v>36</v>
      </c>
      <c r="O90" s="217" t="s">
        <v>37</v>
      </c>
      <c r="P90" s="193" t="s">
        <v>38</v>
      </c>
      <c r="Q90" s="196">
        <v>0.185</v>
      </c>
      <c r="R90" s="196">
        <v>0.38</v>
      </c>
      <c r="S90" s="196" t="s">
        <v>554</v>
      </c>
      <c r="T90" s="295" t="s">
        <v>44</v>
      </c>
      <c r="U90" s="191" t="s">
        <v>35</v>
      </c>
      <c r="V90" s="191" t="s">
        <v>315</v>
      </c>
      <c r="W90" s="222">
        <v>0.05</v>
      </c>
      <c r="X90" s="222">
        <v>0.95</v>
      </c>
      <c r="Y90" s="222">
        <v>0</v>
      </c>
      <c r="Z90" s="222">
        <v>0.05</v>
      </c>
      <c r="AA90" s="222">
        <v>0.95</v>
      </c>
      <c r="AB90" s="223">
        <v>0</v>
      </c>
    </row>
    <row r="91" spans="1:28" s="14" customFormat="1" ht="15" customHeight="1">
      <c r="A91" s="168" t="s">
        <v>490</v>
      </c>
      <c r="B91" s="255" t="s">
        <v>489</v>
      </c>
      <c r="C91" s="172" t="s">
        <v>35</v>
      </c>
      <c r="D91" s="172" t="s">
        <v>35</v>
      </c>
      <c r="E91" s="172"/>
      <c r="F91" s="172" t="s">
        <v>35</v>
      </c>
      <c r="G91" s="263" t="s">
        <v>35</v>
      </c>
      <c r="H91" s="172" t="s">
        <v>35</v>
      </c>
      <c r="I91" s="172"/>
      <c r="J91" s="172"/>
      <c r="K91" s="172"/>
      <c r="L91" s="172">
        <v>0</v>
      </c>
      <c r="M91" s="172">
        <v>0</v>
      </c>
      <c r="N91" s="241" t="s">
        <v>36</v>
      </c>
      <c r="O91" s="241" t="s">
        <v>37</v>
      </c>
      <c r="P91" s="186" t="s">
        <v>38</v>
      </c>
      <c r="Q91" s="261">
        <v>0.185</v>
      </c>
      <c r="R91" s="175">
        <v>0.38</v>
      </c>
      <c r="S91" s="273" t="s">
        <v>554</v>
      </c>
      <c r="T91" s="273" t="s">
        <v>44</v>
      </c>
      <c r="U91" s="170" t="s">
        <v>35</v>
      </c>
      <c r="V91" s="170" t="s">
        <v>315</v>
      </c>
      <c r="W91" s="285">
        <v>0.7</v>
      </c>
      <c r="X91" s="285">
        <v>0.1</v>
      </c>
      <c r="Y91" s="285">
        <v>0.2</v>
      </c>
      <c r="Z91" s="285">
        <v>0.57999999999999996</v>
      </c>
      <c r="AA91" s="285">
        <v>0.19</v>
      </c>
      <c r="AB91" s="286">
        <v>0.23</v>
      </c>
    </row>
    <row r="92" spans="1:28" s="14" customFormat="1" ht="15" customHeight="1">
      <c r="A92" s="178" t="s">
        <v>555</v>
      </c>
      <c r="B92" s="257" t="s">
        <v>469</v>
      </c>
      <c r="C92" s="182" t="s">
        <v>35</v>
      </c>
      <c r="D92" s="182" t="s">
        <v>35</v>
      </c>
      <c r="E92" s="182"/>
      <c r="F92" s="182" t="s">
        <v>35</v>
      </c>
      <c r="G92" s="264" t="s">
        <v>35</v>
      </c>
      <c r="H92" s="182" t="s">
        <v>35</v>
      </c>
      <c r="I92" s="182"/>
      <c r="J92" s="182"/>
      <c r="K92" s="182"/>
      <c r="L92" s="182">
        <v>0</v>
      </c>
      <c r="M92" s="182">
        <v>0</v>
      </c>
      <c r="N92" s="209" t="s">
        <v>36</v>
      </c>
      <c r="O92" s="209" t="s">
        <v>37</v>
      </c>
      <c r="P92" s="182" t="s">
        <v>38</v>
      </c>
      <c r="Q92" s="185">
        <v>0.185</v>
      </c>
      <c r="R92" s="185">
        <v>0.38</v>
      </c>
      <c r="S92" s="274" t="s">
        <v>554</v>
      </c>
      <c r="T92" s="274" t="s">
        <v>44</v>
      </c>
      <c r="U92" s="180" t="s">
        <v>35</v>
      </c>
      <c r="V92" s="180" t="s">
        <v>315</v>
      </c>
      <c r="W92" s="287">
        <v>0.59</v>
      </c>
      <c r="X92" s="287">
        <v>0.28000000000000003</v>
      </c>
      <c r="Y92" s="287">
        <v>0.13</v>
      </c>
      <c r="Z92" s="287">
        <v>0.53</v>
      </c>
      <c r="AA92" s="287">
        <v>0.28999999999999998</v>
      </c>
      <c r="AB92" s="288">
        <v>0.18</v>
      </c>
    </row>
    <row r="93" spans="1:28" s="14" customFormat="1" ht="15" customHeight="1">
      <c r="A93" s="178" t="s">
        <v>506</v>
      </c>
      <c r="B93" s="257" t="s">
        <v>505</v>
      </c>
      <c r="C93" s="182" t="s">
        <v>35</v>
      </c>
      <c r="D93" s="182" t="s">
        <v>35</v>
      </c>
      <c r="E93" s="182"/>
      <c r="F93" s="182" t="s">
        <v>35</v>
      </c>
      <c r="G93" s="264" t="s">
        <v>35</v>
      </c>
      <c r="H93" s="182" t="s">
        <v>35</v>
      </c>
      <c r="I93" s="182"/>
      <c r="J93" s="182"/>
      <c r="K93" s="182"/>
      <c r="L93" s="182">
        <v>0</v>
      </c>
      <c r="M93" s="182">
        <v>0</v>
      </c>
      <c r="N93" s="209" t="s">
        <v>36</v>
      </c>
      <c r="O93" s="209" t="s">
        <v>37</v>
      </c>
      <c r="P93" s="182" t="s">
        <v>38</v>
      </c>
      <c r="Q93" s="185">
        <v>0.185</v>
      </c>
      <c r="R93" s="185">
        <v>0.38</v>
      </c>
      <c r="S93" s="274" t="s">
        <v>554</v>
      </c>
      <c r="T93" s="274" t="s">
        <v>44</v>
      </c>
      <c r="U93" s="180" t="s">
        <v>35</v>
      </c>
      <c r="V93" s="180" t="s">
        <v>315</v>
      </c>
      <c r="W93" s="287">
        <v>0.65</v>
      </c>
      <c r="X93" s="287">
        <v>0.23</v>
      </c>
      <c r="Y93" s="287">
        <v>0.12</v>
      </c>
      <c r="Z93" s="287">
        <v>0.65</v>
      </c>
      <c r="AA93" s="287">
        <v>0.16</v>
      </c>
      <c r="AB93" s="288">
        <v>0.19</v>
      </c>
    </row>
    <row r="94" spans="1:28" s="14" customFormat="1" ht="15" customHeight="1" thickBot="1">
      <c r="A94" s="178" t="s">
        <v>484</v>
      </c>
      <c r="B94" s="257" t="s">
        <v>483</v>
      </c>
      <c r="C94" s="182" t="s">
        <v>35</v>
      </c>
      <c r="D94" s="182" t="s">
        <v>35</v>
      </c>
      <c r="E94" s="182"/>
      <c r="F94" s="182" t="s">
        <v>35</v>
      </c>
      <c r="G94" s="264" t="s">
        <v>35</v>
      </c>
      <c r="H94" s="182" t="s">
        <v>35</v>
      </c>
      <c r="I94" s="182"/>
      <c r="J94" s="182"/>
      <c r="K94" s="182"/>
      <c r="L94" s="182">
        <v>0</v>
      </c>
      <c r="M94" s="182">
        <v>0</v>
      </c>
      <c r="N94" s="217" t="s">
        <v>36</v>
      </c>
      <c r="O94" s="217" t="s">
        <v>37</v>
      </c>
      <c r="P94" s="193" t="s">
        <v>38</v>
      </c>
      <c r="Q94" s="196">
        <v>0.185</v>
      </c>
      <c r="R94" s="185">
        <v>0.38</v>
      </c>
      <c r="S94" s="196" t="s">
        <v>554</v>
      </c>
      <c r="T94" s="295" t="s">
        <v>44</v>
      </c>
      <c r="U94" s="180" t="s">
        <v>35</v>
      </c>
      <c r="V94" s="180" t="s">
        <v>315</v>
      </c>
      <c r="W94" s="287">
        <v>0.4</v>
      </c>
      <c r="X94" s="287">
        <v>0.52</v>
      </c>
      <c r="Y94" s="287">
        <v>0.08</v>
      </c>
      <c r="Z94" s="287">
        <v>0.42</v>
      </c>
      <c r="AA94" s="287">
        <v>0.4</v>
      </c>
      <c r="AB94" s="288">
        <v>0.18</v>
      </c>
    </row>
    <row r="95" spans="1:28" s="14" customFormat="1" ht="15" customHeight="1">
      <c r="A95" s="168" t="s">
        <v>488</v>
      </c>
      <c r="B95" s="255" t="s">
        <v>487</v>
      </c>
      <c r="C95" s="172" t="s">
        <v>35</v>
      </c>
      <c r="D95" s="172" t="s">
        <v>35</v>
      </c>
      <c r="E95" s="172"/>
      <c r="F95" s="172" t="s">
        <v>35</v>
      </c>
      <c r="G95" s="263" t="s">
        <v>35</v>
      </c>
      <c r="H95" s="172" t="s">
        <v>35</v>
      </c>
      <c r="I95" s="172"/>
      <c r="J95" s="172"/>
      <c r="K95" s="172"/>
      <c r="L95" s="172">
        <v>0</v>
      </c>
      <c r="M95" s="172">
        <v>0</v>
      </c>
      <c r="N95" s="241" t="s">
        <v>36</v>
      </c>
      <c r="O95" s="241" t="s">
        <v>37</v>
      </c>
      <c r="P95" s="186" t="s">
        <v>38</v>
      </c>
      <c r="Q95" s="261">
        <v>0.185</v>
      </c>
      <c r="R95" s="175">
        <v>0.38</v>
      </c>
      <c r="S95" s="273" t="s">
        <v>554</v>
      </c>
      <c r="T95" s="273" t="s">
        <v>44</v>
      </c>
      <c r="U95" s="170" t="s">
        <v>35</v>
      </c>
      <c r="V95" s="170" t="s">
        <v>315</v>
      </c>
      <c r="W95" s="285">
        <v>0.57999999999999996</v>
      </c>
      <c r="X95" s="285">
        <v>0.31</v>
      </c>
      <c r="Y95" s="285">
        <v>0.11</v>
      </c>
      <c r="Z95" s="285">
        <v>0.6</v>
      </c>
      <c r="AA95" s="285">
        <v>0.2</v>
      </c>
      <c r="AB95" s="286">
        <v>0.2</v>
      </c>
    </row>
    <row r="96" spans="1:28" s="14" customFormat="1" ht="15" customHeight="1">
      <c r="A96" s="270" t="s">
        <v>512</v>
      </c>
      <c r="B96" s="271" t="s">
        <v>511</v>
      </c>
      <c r="C96" s="186" t="s">
        <v>35</v>
      </c>
      <c r="D96" s="186" t="s">
        <v>35</v>
      </c>
      <c r="E96" s="186"/>
      <c r="F96" s="186" t="s">
        <v>35</v>
      </c>
      <c r="G96" s="289" t="s">
        <v>35</v>
      </c>
      <c r="H96" s="186" t="s">
        <v>35</v>
      </c>
      <c r="I96" s="186"/>
      <c r="J96" s="186"/>
      <c r="K96" s="186"/>
      <c r="L96" s="186">
        <v>0</v>
      </c>
      <c r="M96" s="186">
        <v>0</v>
      </c>
      <c r="N96" s="209" t="s">
        <v>36</v>
      </c>
      <c r="O96" s="209" t="s">
        <v>37</v>
      </c>
      <c r="P96" s="182" t="s">
        <v>38</v>
      </c>
      <c r="Q96" s="185">
        <v>0.185</v>
      </c>
      <c r="R96" s="261">
        <v>0.38</v>
      </c>
      <c r="S96" s="274" t="s">
        <v>554</v>
      </c>
      <c r="T96" s="274" t="s">
        <v>44</v>
      </c>
      <c r="U96" s="262" t="s">
        <v>35</v>
      </c>
      <c r="V96" s="262" t="s">
        <v>315</v>
      </c>
      <c r="W96" s="290">
        <v>0.14000000000000001</v>
      </c>
      <c r="X96" s="290">
        <v>0.85</v>
      </c>
      <c r="Y96" s="290">
        <v>0.01</v>
      </c>
      <c r="Z96" s="290">
        <v>0.45</v>
      </c>
      <c r="AA96" s="290">
        <v>0.38</v>
      </c>
      <c r="AB96" s="291">
        <v>0.17</v>
      </c>
    </row>
    <row r="97" spans="1:28" s="14" customFormat="1" ht="15" customHeight="1">
      <c r="A97" s="270" t="s">
        <v>508</v>
      </c>
      <c r="B97" s="271" t="s">
        <v>507</v>
      </c>
      <c r="C97" s="186" t="s">
        <v>35</v>
      </c>
      <c r="D97" s="186" t="s">
        <v>35</v>
      </c>
      <c r="E97" s="186"/>
      <c r="F97" s="186" t="s">
        <v>35</v>
      </c>
      <c r="G97" s="289" t="s">
        <v>35</v>
      </c>
      <c r="H97" s="186" t="s">
        <v>35</v>
      </c>
      <c r="I97" s="186"/>
      <c r="J97" s="186"/>
      <c r="K97" s="186"/>
      <c r="L97" s="186">
        <v>0</v>
      </c>
      <c r="M97" s="186">
        <v>0</v>
      </c>
      <c r="N97" s="209" t="s">
        <v>36</v>
      </c>
      <c r="O97" s="209" t="s">
        <v>37</v>
      </c>
      <c r="P97" s="182" t="s">
        <v>38</v>
      </c>
      <c r="Q97" s="185">
        <v>0.185</v>
      </c>
      <c r="R97" s="261">
        <v>0.38</v>
      </c>
      <c r="S97" s="274" t="s">
        <v>554</v>
      </c>
      <c r="T97" s="274" t="s">
        <v>44</v>
      </c>
      <c r="U97" s="262" t="s">
        <v>35</v>
      </c>
      <c r="V97" s="262" t="s">
        <v>315</v>
      </c>
      <c r="W97" s="290">
        <v>0.16</v>
      </c>
      <c r="X97" s="290">
        <v>0.83</v>
      </c>
      <c r="Y97" s="290">
        <v>0.01</v>
      </c>
      <c r="Z97" s="290">
        <v>0.23</v>
      </c>
      <c r="AA97" s="290">
        <v>0.74</v>
      </c>
      <c r="AB97" s="291">
        <v>0.03</v>
      </c>
    </row>
    <row r="98" spans="1:28" s="14" customFormat="1" ht="15.75" customHeight="1">
      <c r="A98" s="178" t="s">
        <v>472</v>
      </c>
      <c r="B98" s="257" t="s">
        <v>471</v>
      </c>
      <c r="C98" s="182" t="s">
        <v>35</v>
      </c>
      <c r="D98" s="278" t="s">
        <v>35</v>
      </c>
      <c r="E98" s="182"/>
      <c r="F98" s="182" t="s">
        <v>35</v>
      </c>
      <c r="G98" s="264" t="s">
        <v>35</v>
      </c>
      <c r="H98" s="182" t="s">
        <v>35</v>
      </c>
      <c r="I98" s="182"/>
      <c r="J98" s="182"/>
      <c r="K98" s="182"/>
      <c r="L98" s="182">
        <v>0</v>
      </c>
      <c r="M98" s="182">
        <v>0</v>
      </c>
      <c r="N98" s="209" t="s">
        <v>36</v>
      </c>
      <c r="O98" s="209" t="s">
        <v>37</v>
      </c>
      <c r="P98" s="182" t="s">
        <v>38</v>
      </c>
      <c r="Q98" s="185">
        <v>0.185</v>
      </c>
      <c r="R98" s="185">
        <v>0.38</v>
      </c>
      <c r="S98" s="274" t="s">
        <v>554</v>
      </c>
      <c r="T98" s="274" t="s">
        <v>44</v>
      </c>
      <c r="U98" s="180" t="s">
        <v>35</v>
      </c>
      <c r="V98" s="180" t="s">
        <v>315</v>
      </c>
      <c r="W98" s="287">
        <v>0.14000000000000001</v>
      </c>
      <c r="X98" s="287">
        <v>0.85</v>
      </c>
      <c r="Y98" s="287">
        <v>0.01</v>
      </c>
      <c r="Z98" s="287">
        <v>0.44</v>
      </c>
      <c r="AA98" s="287">
        <v>0.39</v>
      </c>
      <c r="AB98" s="288">
        <v>0.17</v>
      </c>
    </row>
    <row r="99" spans="1:28" s="14" customFormat="1" ht="15" customHeight="1" thickBot="1">
      <c r="A99" s="189" t="s">
        <v>510</v>
      </c>
      <c r="B99" s="259" t="s">
        <v>509</v>
      </c>
      <c r="C99" s="193" t="s">
        <v>35</v>
      </c>
      <c r="D99" s="292" t="s">
        <v>35</v>
      </c>
      <c r="E99" s="193"/>
      <c r="F99" s="193" t="s">
        <v>35</v>
      </c>
      <c r="G99" s="265" t="s">
        <v>35</v>
      </c>
      <c r="H99" s="193" t="s">
        <v>35</v>
      </c>
      <c r="I99" s="193"/>
      <c r="J99" s="193"/>
      <c r="K99" s="193"/>
      <c r="L99" s="193">
        <v>0</v>
      </c>
      <c r="M99" s="193">
        <v>0</v>
      </c>
      <c r="N99" s="217" t="s">
        <v>36</v>
      </c>
      <c r="O99" s="217" t="s">
        <v>37</v>
      </c>
      <c r="P99" s="193" t="s">
        <v>38</v>
      </c>
      <c r="Q99" s="196">
        <v>0.185</v>
      </c>
      <c r="R99" s="196">
        <v>0.38</v>
      </c>
      <c r="S99" s="196" t="s">
        <v>554</v>
      </c>
      <c r="T99" s="295" t="s">
        <v>44</v>
      </c>
      <c r="U99" s="191" t="s">
        <v>35</v>
      </c>
      <c r="V99" s="191" t="s">
        <v>315</v>
      </c>
      <c r="W99" s="293">
        <v>0.09</v>
      </c>
      <c r="X99" s="293">
        <v>0.91</v>
      </c>
      <c r="Y99" s="293">
        <v>0</v>
      </c>
      <c r="Z99" s="293">
        <v>0.18</v>
      </c>
      <c r="AA99" s="293">
        <v>0.79</v>
      </c>
      <c r="AB99" s="294">
        <v>0.03</v>
      </c>
    </row>
    <row r="100" spans="1:28" s="14" customFormat="1" ht="15" customHeight="1">
      <c r="A100" s="168" t="s">
        <v>474</v>
      </c>
      <c r="B100" s="255" t="s">
        <v>473</v>
      </c>
      <c r="C100" s="172" t="s">
        <v>35</v>
      </c>
      <c r="D100" s="275" t="s">
        <v>35</v>
      </c>
      <c r="E100" s="172"/>
      <c r="F100" s="172" t="s">
        <v>35</v>
      </c>
      <c r="G100" s="263" t="s">
        <v>35</v>
      </c>
      <c r="H100" s="172" t="s">
        <v>35</v>
      </c>
      <c r="I100" s="172"/>
      <c r="J100" s="172"/>
      <c r="K100" s="172"/>
      <c r="L100" s="172">
        <v>0</v>
      </c>
      <c r="M100" s="172">
        <v>0</v>
      </c>
      <c r="N100" s="241" t="s">
        <v>36</v>
      </c>
      <c r="O100" s="241" t="s">
        <v>37</v>
      </c>
      <c r="P100" s="186" t="s">
        <v>38</v>
      </c>
      <c r="Q100" s="261">
        <v>0.185</v>
      </c>
      <c r="R100" s="175">
        <v>0.38</v>
      </c>
      <c r="S100" s="273" t="s">
        <v>554</v>
      </c>
      <c r="T100" s="273" t="s">
        <v>44</v>
      </c>
      <c r="U100" s="170" t="s">
        <v>35</v>
      </c>
      <c r="V100" s="170" t="s">
        <v>315</v>
      </c>
      <c r="W100" s="285">
        <v>0.6</v>
      </c>
      <c r="X100" s="285">
        <v>0.26</v>
      </c>
      <c r="Y100" s="285">
        <v>0.14000000000000001</v>
      </c>
      <c r="Z100" s="285">
        <v>0.53</v>
      </c>
      <c r="AA100" s="285">
        <v>0.27</v>
      </c>
      <c r="AB100" s="286">
        <v>0.2</v>
      </c>
    </row>
    <row r="101" spans="1:28" s="14" customFormat="1" ht="15" customHeight="1">
      <c r="A101" s="178" t="s">
        <v>486</v>
      </c>
      <c r="B101" s="257" t="s">
        <v>485</v>
      </c>
      <c r="C101" s="182" t="s">
        <v>35</v>
      </c>
      <c r="D101" s="278" t="s">
        <v>35</v>
      </c>
      <c r="E101" s="182"/>
      <c r="F101" s="182" t="s">
        <v>35</v>
      </c>
      <c r="G101" s="264" t="s">
        <v>35</v>
      </c>
      <c r="H101" s="182" t="s">
        <v>35</v>
      </c>
      <c r="I101" s="182"/>
      <c r="J101" s="182"/>
      <c r="K101" s="182"/>
      <c r="L101" s="182">
        <v>0</v>
      </c>
      <c r="M101" s="182">
        <v>0</v>
      </c>
      <c r="N101" s="209" t="s">
        <v>36</v>
      </c>
      <c r="O101" s="209" t="s">
        <v>37</v>
      </c>
      <c r="P101" s="182" t="s">
        <v>38</v>
      </c>
      <c r="Q101" s="185">
        <v>0.185</v>
      </c>
      <c r="R101" s="185">
        <v>0.38</v>
      </c>
      <c r="S101" s="274" t="s">
        <v>554</v>
      </c>
      <c r="T101" s="274" t="s">
        <v>44</v>
      </c>
      <c r="U101" s="180" t="s">
        <v>35</v>
      </c>
      <c r="V101" s="180" t="s">
        <v>315</v>
      </c>
      <c r="W101" s="287">
        <v>0.47</v>
      </c>
      <c r="X101" s="287">
        <v>0.47</v>
      </c>
      <c r="Y101" s="287">
        <v>0.06</v>
      </c>
      <c r="Z101" s="287">
        <v>0.48</v>
      </c>
      <c r="AA101" s="287">
        <v>0.36</v>
      </c>
      <c r="AB101" s="288">
        <v>0.16</v>
      </c>
    </row>
    <row r="102" spans="1:28" s="14" customFormat="1" ht="15" customHeight="1">
      <c r="A102" s="178" t="s">
        <v>514</v>
      </c>
      <c r="B102" s="257" t="s">
        <v>513</v>
      </c>
      <c r="C102" s="182" t="s">
        <v>35</v>
      </c>
      <c r="D102" s="278" t="s">
        <v>35</v>
      </c>
      <c r="E102" s="182"/>
      <c r="F102" s="182" t="s">
        <v>35</v>
      </c>
      <c r="G102" s="264" t="s">
        <v>35</v>
      </c>
      <c r="H102" s="182" t="s">
        <v>35</v>
      </c>
      <c r="I102" s="182"/>
      <c r="J102" s="182"/>
      <c r="K102" s="182"/>
      <c r="L102" s="182">
        <v>0</v>
      </c>
      <c r="M102" s="182">
        <v>0</v>
      </c>
      <c r="N102" s="209" t="s">
        <v>36</v>
      </c>
      <c r="O102" s="209" t="s">
        <v>37</v>
      </c>
      <c r="P102" s="182" t="s">
        <v>38</v>
      </c>
      <c r="Q102" s="185">
        <v>0.185</v>
      </c>
      <c r="R102" s="185">
        <v>0.38</v>
      </c>
      <c r="S102" s="274" t="s">
        <v>554</v>
      </c>
      <c r="T102" s="274" t="s">
        <v>44</v>
      </c>
      <c r="U102" s="180" t="s">
        <v>35</v>
      </c>
      <c r="V102" s="180" t="s">
        <v>315</v>
      </c>
      <c r="W102" s="287">
        <v>0.26</v>
      </c>
      <c r="X102" s="287">
        <v>0.72</v>
      </c>
      <c r="Y102" s="287">
        <v>0.02</v>
      </c>
      <c r="Z102" s="287">
        <v>0.4</v>
      </c>
      <c r="AA102" s="287">
        <v>0.44</v>
      </c>
      <c r="AB102" s="288">
        <v>0.16</v>
      </c>
    </row>
    <row r="103" spans="1:28" s="14" customFormat="1" ht="15" customHeight="1">
      <c r="A103" s="178" t="s">
        <v>468</v>
      </c>
      <c r="B103" s="257" t="s">
        <v>467</v>
      </c>
      <c r="C103" s="209" t="s">
        <v>35</v>
      </c>
      <c r="D103" s="209" t="s">
        <v>35</v>
      </c>
      <c r="E103" s="209"/>
      <c r="F103" s="209" t="s">
        <v>35</v>
      </c>
      <c r="G103" s="210" t="s">
        <v>35</v>
      </c>
      <c r="H103" s="209" t="s">
        <v>35</v>
      </c>
      <c r="I103" s="209"/>
      <c r="J103" s="209"/>
      <c r="K103" s="209"/>
      <c r="L103" s="209">
        <v>0</v>
      </c>
      <c r="M103" s="211">
        <v>0</v>
      </c>
      <c r="N103" s="209" t="s">
        <v>36</v>
      </c>
      <c r="O103" s="209" t="s">
        <v>37</v>
      </c>
      <c r="P103" s="182" t="s">
        <v>38</v>
      </c>
      <c r="Q103" s="185">
        <v>0.185</v>
      </c>
      <c r="R103" s="212">
        <v>0.38</v>
      </c>
      <c r="S103" s="274" t="s">
        <v>554</v>
      </c>
      <c r="T103" s="274" t="s">
        <v>44</v>
      </c>
      <c r="U103" s="213" t="s">
        <v>35</v>
      </c>
      <c r="V103" s="213" t="s">
        <v>315</v>
      </c>
      <c r="W103" s="287">
        <v>0.2</v>
      </c>
      <c r="X103" s="287">
        <v>0.79</v>
      </c>
      <c r="Y103" s="287">
        <v>0.01</v>
      </c>
      <c r="Z103" s="287">
        <v>0.32</v>
      </c>
      <c r="AA103" s="287">
        <v>0.57999999999999996</v>
      </c>
      <c r="AB103" s="288">
        <v>0.1</v>
      </c>
    </row>
    <row r="104" spans="1:28" s="14" customFormat="1" ht="15" customHeight="1">
      <c r="A104" s="178" t="s">
        <v>492</v>
      </c>
      <c r="B104" s="257" t="s">
        <v>491</v>
      </c>
      <c r="C104" s="209" t="s">
        <v>35</v>
      </c>
      <c r="D104" s="209" t="s">
        <v>35</v>
      </c>
      <c r="E104" s="209"/>
      <c r="F104" s="209" t="s">
        <v>35</v>
      </c>
      <c r="G104" s="210" t="s">
        <v>35</v>
      </c>
      <c r="H104" s="209" t="s">
        <v>35</v>
      </c>
      <c r="I104" s="209"/>
      <c r="J104" s="209"/>
      <c r="K104" s="209"/>
      <c r="L104" s="209">
        <v>0</v>
      </c>
      <c r="M104" s="211">
        <v>0</v>
      </c>
      <c r="N104" s="209" t="s">
        <v>36</v>
      </c>
      <c r="O104" s="209" t="s">
        <v>37</v>
      </c>
      <c r="P104" s="182" t="s">
        <v>38</v>
      </c>
      <c r="Q104" s="185">
        <v>0.185</v>
      </c>
      <c r="R104" s="212">
        <v>0.38</v>
      </c>
      <c r="S104" s="274" t="s">
        <v>554</v>
      </c>
      <c r="T104" s="274" t="s">
        <v>44</v>
      </c>
      <c r="U104" s="213" t="s">
        <v>35</v>
      </c>
      <c r="V104" s="213" t="s">
        <v>315</v>
      </c>
      <c r="W104" s="287">
        <v>0.39</v>
      </c>
      <c r="X104" s="287">
        <v>0.56000000000000005</v>
      </c>
      <c r="Y104" s="287">
        <v>0.05</v>
      </c>
      <c r="Z104" s="287">
        <v>0.51</v>
      </c>
      <c r="AA104" s="287">
        <v>0.31</v>
      </c>
      <c r="AB104" s="288">
        <v>0.18</v>
      </c>
    </row>
    <row r="105" spans="1:28" s="14" customFormat="1" ht="15" customHeight="1">
      <c r="A105" s="178" t="s">
        <v>480</v>
      </c>
      <c r="B105" s="257" t="s">
        <v>479</v>
      </c>
      <c r="C105" s="209" t="s">
        <v>35</v>
      </c>
      <c r="D105" s="209" t="s">
        <v>35</v>
      </c>
      <c r="E105" s="209"/>
      <c r="F105" s="209" t="s">
        <v>35</v>
      </c>
      <c r="G105" s="225" t="s">
        <v>35</v>
      </c>
      <c r="H105" s="209" t="s">
        <v>35</v>
      </c>
      <c r="I105" s="209"/>
      <c r="J105" s="209"/>
      <c r="K105" s="209"/>
      <c r="L105" s="211">
        <v>0</v>
      </c>
      <c r="M105" s="211">
        <v>0</v>
      </c>
      <c r="N105" s="209" t="s">
        <v>36</v>
      </c>
      <c r="O105" s="209" t="s">
        <v>37</v>
      </c>
      <c r="P105" s="182" t="s">
        <v>38</v>
      </c>
      <c r="Q105" s="185">
        <v>0.185</v>
      </c>
      <c r="R105" s="212">
        <v>0.38</v>
      </c>
      <c r="S105" s="274" t="s">
        <v>554</v>
      </c>
      <c r="T105" s="274" t="s">
        <v>44</v>
      </c>
      <c r="U105" s="213" t="s">
        <v>35</v>
      </c>
      <c r="V105" s="213" t="s">
        <v>315</v>
      </c>
      <c r="W105" s="287">
        <v>0.12</v>
      </c>
      <c r="X105" s="287">
        <v>0.87</v>
      </c>
      <c r="Y105" s="287">
        <v>0.01</v>
      </c>
      <c r="Z105" s="287">
        <v>0.26</v>
      </c>
      <c r="AA105" s="287">
        <v>0.72</v>
      </c>
      <c r="AB105" s="288">
        <v>0.02</v>
      </c>
    </row>
    <row r="106" spans="1:28" s="14" customFormat="1" ht="15" customHeight="1" thickBot="1">
      <c r="A106" s="178" t="s">
        <v>494</v>
      </c>
      <c r="B106" s="257" t="s">
        <v>493</v>
      </c>
      <c r="C106" s="217" t="s">
        <v>35</v>
      </c>
      <c r="D106" s="217" t="s">
        <v>35</v>
      </c>
      <c r="E106" s="217"/>
      <c r="F106" s="217" t="s">
        <v>35</v>
      </c>
      <c r="G106" s="218" t="s">
        <v>35</v>
      </c>
      <c r="H106" s="217" t="s">
        <v>35</v>
      </c>
      <c r="I106" s="217"/>
      <c r="J106" s="217"/>
      <c r="K106" s="217"/>
      <c r="L106" s="217">
        <v>0</v>
      </c>
      <c r="M106" s="219">
        <v>0</v>
      </c>
      <c r="N106" s="217" t="s">
        <v>36</v>
      </c>
      <c r="O106" s="217" t="s">
        <v>37</v>
      </c>
      <c r="P106" s="182" t="s">
        <v>38</v>
      </c>
      <c r="Q106" s="196">
        <v>0.185</v>
      </c>
      <c r="R106" s="220">
        <v>0.38</v>
      </c>
      <c r="S106" s="295" t="s">
        <v>554</v>
      </c>
      <c r="T106" s="295" t="s">
        <v>44</v>
      </c>
      <c r="U106" s="221" t="s">
        <v>35</v>
      </c>
      <c r="V106" s="221" t="s">
        <v>315</v>
      </c>
      <c r="W106" s="287">
        <v>0.08</v>
      </c>
      <c r="X106" s="287">
        <v>0.92</v>
      </c>
      <c r="Y106" s="287">
        <v>0</v>
      </c>
      <c r="Z106" s="293">
        <v>0.14000000000000001</v>
      </c>
      <c r="AA106" s="293">
        <v>0.84</v>
      </c>
      <c r="AB106" s="294">
        <v>0.02</v>
      </c>
    </row>
    <row r="107" spans="1:28" s="14" customFormat="1" ht="15" customHeight="1">
      <c r="A107" s="499" t="s">
        <v>556</v>
      </c>
      <c r="B107" s="255" t="s">
        <v>545</v>
      </c>
      <c r="C107" s="172" t="s">
        <v>35</v>
      </c>
      <c r="D107" s="172" t="s">
        <v>35</v>
      </c>
      <c r="E107" s="172" t="s">
        <v>35</v>
      </c>
      <c r="F107" s="172" t="s">
        <v>35</v>
      </c>
      <c r="G107" s="173"/>
      <c r="H107" s="172" t="s">
        <v>35</v>
      </c>
      <c r="I107" s="172"/>
      <c r="J107" s="172"/>
      <c r="K107" s="172"/>
      <c r="L107" s="172"/>
      <c r="M107" s="172">
        <v>2</v>
      </c>
      <c r="N107" s="241" t="s">
        <v>36</v>
      </c>
      <c r="O107" s="241" t="s">
        <v>37</v>
      </c>
      <c r="P107" s="172">
        <v>2000</v>
      </c>
      <c r="Q107" s="261" t="s">
        <v>557</v>
      </c>
      <c r="R107" s="186">
        <v>0.41</v>
      </c>
      <c r="S107" s="261" t="s">
        <v>554</v>
      </c>
      <c r="T107" s="261" t="s">
        <v>44</v>
      </c>
      <c r="U107" s="180" t="s">
        <v>35</v>
      </c>
      <c r="V107" s="180" t="s">
        <v>35</v>
      </c>
      <c r="W107" s="285">
        <v>0.85</v>
      </c>
      <c r="X107" s="285">
        <v>0.15</v>
      </c>
      <c r="Y107" s="296">
        <v>0</v>
      </c>
      <c r="Z107" s="285">
        <v>0.74</v>
      </c>
      <c r="AA107" s="285">
        <v>0.26</v>
      </c>
      <c r="AB107" s="286">
        <v>0</v>
      </c>
    </row>
    <row r="108" spans="1:28" s="14" customFormat="1" ht="15" customHeight="1">
      <c r="A108" s="257" t="s">
        <v>558</v>
      </c>
      <c r="B108" s="257" t="s">
        <v>525</v>
      </c>
      <c r="C108" s="182" t="s">
        <v>35</v>
      </c>
      <c r="D108" s="182" t="s">
        <v>35</v>
      </c>
      <c r="E108" s="182" t="s">
        <v>35</v>
      </c>
      <c r="F108" s="182" t="s">
        <v>35</v>
      </c>
      <c r="G108" s="183"/>
      <c r="H108" s="182" t="s">
        <v>35</v>
      </c>
      <c r="I108" s="182"/>
      <c r="J108" s="182"/>
      <c r="K108" s="182"/>
      <c r="L108" s="182"/>
      <c r="M108" s="182">
        <v>2</v>
      </c>
      <c r="N108" s="209" t="s">
        <v>36</v>
      </c>
      <c r="O108" s="209" t="s">
        <v>37</v>
      </c>
      <c r="P108" s="182">
        <v>2000</v>
      </c>
      <c r="Q108" s="185" t="s">
        <v>557</v>
      </c>
      <c r="R108" s="182">
        <v>0.41</v>
      </c>
      <c r="S108" s="185" t="s">
        <v>554</v>
      </c>
      <c r="T108" s="185" t="s">
        <v>44</v>
      </c>
      <c r="U108" s="180" t="s">
        <v>35</v>
      </c>
      <c r="V108" s="180" t="s">
        <v>35</v>
      </c>
      <c r="W108" s="287">
        <v>0.7</v>
      </c>
      <c r="X108" s="287">
        <v>0.3</v>
      </c>
      <c r="Y108" s="297">
        <v>0</v>
      </c>
      <c r="Z108" s="287">
        <v>0.56000000000000005</v>
      </c>
      <c r="AA108" s="287">
        <v>0.44</v>
      </c>
      <c r="AB108" s="288">
        <v>0</v>
      </c>
    </row>
    <row r="109" spans="1:28" s="14" customFormat="1" ht="15" customHeight="1">
      <c r="A109" s="257" t="s">
        <v>559</v>
      </c>
      <c r="B109" s="257" t="s">
        <v>543</v>
      </c>
      <c r="C109" s="182" t="s">
        <v>35</v>
      </c>
      <c r="D109" s="182" t="s">
        <v>35</v>
      </c>
      <c r="E109" s="182" t="s">
        <v>35</v>
      </c>
      <c r="F109" s="182" t="s">
        <v>35</v>
      </c>
      <c r="G109" s="183"/>
      <c r="H109" s="182" t="s">
        <v>35</v>
      </c>
      <c r="I109" s="182"/>
      <c r="J109" s="182"/>
      <c r="K109" s="182"/>
      <c r="L109" s="182"/>
      <c r="M109" s="182">
        <v>2</v>
      </c>
      <c r="N109" s="209" t="s">
        <v>36</v>
      </c>
      <c r="O109" s="209" t="s">
        <v>37</v>
      </c>
      <c r="P109" s="182">
        <v>2000</v>
      </c>
      <c r="Q109" s="185" t="s">
        <v>557</v>
      </c>
      <c r="R109" s="182">
        <v>0.41</v>
      </c>
      <c r="S109" s="185" t="s">
        <v>554</v>
      </c>
      <c r="T109" s="185" t="s">
        <v>44</v>
      </c>
      <c r="U109" s="180" t="s">
        <v>35</v>
      </c>
      <c r="V109" s="180" t="s">
        <v>35</v>
      </c>
      <c r="W109" s="287">
        <v>0.17</v>
      </c>
      <c r="X109" s="287">
        <v>0.83</v>
      </c>
      <c r="Y109" s="297">
        <v>0</v>
      </c>
      <c r="Z109" s="287">
        <v>0.17</v>
      </c>
      <c r="AA109" s="287">
        <v>0.83</v>
      </c>
      <c r="AB109" s="288">
        <v>0</v>
      </c>
    </row>
    <row r="110" spans="1:28" s="14" customFormat="1" ht="15" customHeight="1">
      <c r="A110" s="257" t="s">
        <v>560</v>
      </c>
      <c r="B110" s="257" t="s">
        <v>533</v>
      </c>
      <c r="C110" s="182" t="s">
        <v>35</v>
      </c>
      <c r="D110" s="182" t="s">
        <v>35</v>
      </c>
      <c r="E110" s="182" t="s">
        <v>35</v>
      </c>
      <c r="F110" s="182" t="s">
        <v>35</v>
      </c>
      <c r="G110" s="183"/>
      <c r="H110" s="182" t="s">
        <v>35</v>
      </c>
      <c r="I110" s="182"/>
      <c r="J110" s="182"/>
      <c r="K110" s="182"/>
      <c r="L110" s="182"/>
      <c r="M110" s="182">
        <v>2</v>
      </c>
      <c r="N110" s="209" t="s">
        <v>36</v>
      </c>
      <c r="O110" s="209" t="s">
        <v>37</v>
      </c>
      <c r="P110" s="182">
        <v>2000</v>
      </c>
      <c r="Q110" s="185" t="s">
        <v>557</v>
      </c>
      <c r="R110" s="182">
        <v>0.41</v>
      </c>
      <c r="S110" s="185" t="s">
        <v>554</v>
      </c>
      <c r="T110" s="185" t="s">
        <v>44</v>
      </c>
      <c r="U110" s="180" t="s">
        <v>35</v>
      </c>
      <c r="V110" s="180" t="s">
        <v>35</v>
      </c>
      <c r="W110" s="287">
        <v>0.09</v>
      </c>
      <c r="X110" s="287">
        <v>0.91</v>
      </c>
      <c r="Y110" s="297">
        <v>0</v>
      </c>
      <c r="Z110" s="287">
        <v>0.09</v>
      </c>
      <c r="AA110" s="287">
        <v>0.91</v>
      </c>
      <c r="AB110" s="288">
        <v>0</v>
      </c>
    </row>
    <row r="111" spans="1:28" s="14" customFormat="1" ht="15" customHeight="1">
      <c r="A111" s="257" t="s">
        <v>561</v>
      </c>
      <c r="B111" s="257" t="s">
        <v>531</v>
      </c>
      <c r="C111" s="182" t="s">
        <v>35</v>
      </c>
      <c r="D111" s="182" t="s">
        <v>35</v>
      </c>
      <c r="E111" s="182" t="s">
        <v>35</v>
      </c>
      <c r="F111" s="182" t="s">
        <v>35</v>
      </c>
      <c r="G111" s="183"/>
      <c r="H111" s="182" t="s">
        <v>35</v>
      </c>
      <c r="I111" s="182"/>
      <c r="J111" s="182"/>
      <c r="K111" s="182"/>
      <c r="L111" s="182"/>
      <c r="M111" s="182">
        <v>2</v>
      </c>
      <c r="N111" s="209" t="s">
        <v>36</v>
      </c>
      <c r="O111" s="209" t="s">
        <v>37</v>
      </c>
      <c r="P111" s="182">
        <v>2000</v>
      </c>
      <c r="Q111" s="185" t="s">
        <v>557</v>
      </c>
      <c r="R111" s="182">
        <v>0.41</v>
      </c>
      <c r="S111" s="185" t="s">
        <v>554</v>
      </c>
      <c r="T111" s="185" t="s">
        <v>44</v>
      </c>
      <c r="U111" s="180" t="s">
        <v>35</v>
      </c>
      <c r="V111" s="180" t="s">
        <v>35</v>
      </c>
      <c r="W111" s="287">
        <v>0.46</v>
      </c>
      <c r="X111" s="287">
        <v>0.54</v>
      </c>
      <c r="Y111" s="297">
        <v>0</v>
      </c>
      <c r="Z111" s="287">
        <v>0.39</v>
      </c>
      <c r="AA111" s="287">
        <v>0.61</v>
      </c>
      <c r="AB111" s="288">
        <v>0</v>
      </c>
    </row>
    <row r="112" spans="1:28" s="14" customFormat="1" ht="15" customHeight="1">
      <c r="A112" s="257" t="s">
        <v>562</v>
      </c>
      <c r="B112" s="257" t="s">
        <v>523</v>
      </c>
      <c r="C112" s="182" t="s">
        <v>35</v>
      </c>
      <c r="D112" s="182" t="s">
        <v>35</v>
      </c>
      <c r="E112" s="182" t="s">
        <v>35</v>
      </c>
      <c r="F112" s="182" t="s">
        <v>35</v>
      </c>
      <c r="G112" s="183"/>
      <c r="H112" s="182" t="s">
        <v>35</v>
      </c>
      <c r="I112" s="182"/>
      <c r="J112" s="182"/>
      <c r="K112" s="182"/>
      <c r="L112" s="182"/>
      <c r="M112" s="182">
        <v>2</v>
      </c>
      <c r="N112" s="209" t="s">
        <v>36</v>
      </c>
      <c r="O112" s="209" t="s">
        <v>37</v>
      </c>
      <c r="P112" s="182">
        <v>2000</v>
      </c>
      <c r="Q112" s="185" t="s">
        <v>557</v>
      </c>
      <c r="R112" s="182">
        <v>0.41</v>
      </c>
      <c r="S112" s="185" t="s">
        <v>554</v>
      </c>
      <c r="T112" s="185" t="s">
        <v>44</v>
      </c>
      <c r="U112" s="180" t="s">
        <v>35</v>
      </c>
      <c r="V112" s="180" t="s">
        <v>35</v>
      </c>
      <c r="W112" s="287">
        <v>0.21</v>
      </c>
      <c r="X112" s="287">
        <v>0.79</v>
      </c>
      <c r="Y112" s="297">
        <v>0</v>
      </c>
      <c r="Z112" s="287">
        <v>0.18</v>
      </c>
      <c r="AA112" s="287">
        <v>0.82</v>
      </c>
      <c r="AB112" s="288">
        <v>0</v>
      </c>
    </row>
    <row r="113" spans="1:28" s="14" customFormat="1" ht="15" customHeight="1" thickBot="1">
      <c r="A113" s="270" t="s">
        <v>563</v>
      </c>
      <c r="B113" s="259" t="s">
        <v>529</v>
      </c>
      <c r="C113" s="193" t="s">
        <v>35</v>
      </c>
      <c r="D113" s="193" t="s">
        <v>35</v>
      </c>
      <c r="E113" s="193" t="s">
        <v>35</v>
      </c>
      <c r="F113" s="193" t="s">
        <v>35</v>
      </c>
      <c r="G113" s="194"/>
      <c r="H113" s="193" t="s">
        <v>35</v>
      </c>
      <c r="I113" s="193"/>
      <c r="J113" s="193"/>
      <c r="K113" s="193"/>
      <c r="L113" s="193"/>
      <c r="M113" s="193">
        <v>2</v>
      </c>
      <c r="N113" s="217" t="s">
        <v>36</v>
      </c>
      <c r="O113" s="217" t="s">
        <v>37</v>
      </c>
      <c r="P113" s="193">
        <v>2000</v>
      </c>
      <c r="Q113" s="196" t="s">
        <v>557</v>
      </c>
      <c r="R113" s="193">
        <v>0.41</v>
      </c>
      <c r="S113" s="196" t="s">
        <v>554</v>
      </c>
      <c r="T113" s="196" t="s">
        <v>44</v>
      </c>
      <c r="U113" s="191" t="s">
        <v>35</v>
      </c>
      <c r="V113" s="191" t="s">
        <v>35</v>
      </c>
      <c r="W113" s="293">
        <v>7.0000000000000007E-2</v>
      </c>
      <c r="X113" s="293">
        <v>0.93</v>
      </c>
      <c r="Y113" s="298">
        <v>0</v>
      </c>
      <c r="Z113" s="293">
        <v>7.0000000000000007E-2</v>
      </c>
      <c r="AA113" s="293">
        <v>0.93</v>
      </c>
      <c r="AB113" s="294">
        <v>0</v>
      </c>
    </row>
    <row r="114" spans="1:28" s="14" customFormat="1" ht="15" customHeight="1">
      <c r="A114" s="168" t="s">
        <v>564</v>
      </c>
      <c r="B114" s="257" t="s">
        <v>535</v>
      </c>
      <c r="C114" s="172" t="s">
        <v>35</v>
      </c>
      <c r="D114" s="172" t="s">
        <v>35</v>
      </c>
      <c r="E114" s="172" t="s">
        <v>35</v>
      </c>
      <c r="F114" s="172" t="s">
        <v>35</v>
      </c>
      <c r="G114" s="173"/>
      <c r="H114" s="172" t="s">
        <v>35</v>
      </c>
      <c r="I114" s="172"/>
      <c r="J114" s="172"/>
      <c r="K114" s="172"/>
      <c r="L114" s="172"/>
      <c r="M114" s="172">
        <v>2</v>
      </c>
      <c r="N114" s="241" t="s">
        <v>36</v>
      </c>
      <c r="O114" s="241" t="s">
        <v>37</v>
      </c>
      <c r="P114" s="172">
        <v>2000</v>
      </c>
      <c r="Q114" s="261" t="s">
        <v>557</v>
      </c>
      <c r="R114" s="186">
        <v>0.41</v>
      </c>
      <c r="S114" s="261" t="s">
        <v>554</v>
      </c>
      <c r="T114" s="261" t="s">
        <v>44</v>
      </c>
      <c r="U114" s="262" t="s">
        <v>35</v>
      </c>
      <c r="V114" s="262" t="s">
        <v>35</v>
      </c>
      <c r="W114" s="285">
        <v>0.66</v>
      </c>
      <c r="X114" s="285">
        <v>0.34</v>
      </c>
      <c r="Y114" s="296">
        <v>0</v>
      </c>
      <c r="Z114" s="285">
        <v>0.57999999999999996</v>
      </c>
      <c r="AA114" s="285">
        <v>0.42</v>
      </c>
      <c r="AB114" s="286">
        <v>0</v>
      </c>
    </row>
    <row r="115" spans="1:28" s="14" customFormat="1" ht="15" customHeight="1">
      <c r="A115" s="257" t="s">
        <v>565</v>
      </c>
      <c r="B115" s="257" t="s">
        <v>515</v>
      </c>
      <c r="C115" s="182" t="s">
        <v>35</v>
      </c>
      <c r="D115" s="182" t="s">
        <v>35</v>
      </c>
      <c r="E115" s="182" t="s">
        <v>35</v>
      </c>
      <c r="F115" s="182" t="s">
        <v>35</v>
      </c>
      <c r="G115" s="183"/>
      <c r="H115" s="182" t="s">
        <v>35</v>
      </c>
      <c r="I115" s="182"/>
      <c r="J115" s="182"/>
      <c r="K115" s="182"/>
      <c r="L115" s="182"/>
      <c r="M115" s="182">
        <v>2</v>
      </c>
      <c r="N115" s="209" t="s">
        <v>36</v>
      </c>
      <c r="O115" s="209" t="s">
        <v>37</v>
      </c>
      <c r="P115" s="182">
        <v>2000</v>
      </c>
      <c r="Q115" s="185" t="s">
        <v>557</v>
      </c>
      <c r="R115" s="182">
        <v>0.41</v>
      </c>
      <c r="S115" s="185" t="s">
        <v>554</v>
      </c>
      <c r="T115" s="185" t="s">
        <v>44</v>
      </c>
      <c r="U115" s="180" t="s">
        <v>35</v>
      </c>
      <c r="V115" s="180" t="s">
        <v>35</v>
      </c>
      <c r="W115" s="287">
        <v>0.56999999999999995</v>
      </c>
      <c r="X115" s="287">
        <v>0.43</v>
      </c>
      <c r="Y115" s="297">
        <v>0</v>
      </c>
      <c r="Z115" s="287">
        <v>0.56000000000000005</v>
      </c>
      <c r="AA115" s="287">
        <v>0.44</v>
      </c>
      <c r="AB115" s="288">
        <v>0</v>
      </c>
    </row>
    <row r="116" spans="1:28" s="14" customFormat="1" ht="15" customHeight="1">
      <c r="A116" s="257" t="s">
        <v>566</v>
      </c>
      <c r="B116" s="257" t="s">
        <v>521</v>
      </c>
      <c r="C116" s="182" t="s">
        <v>35</v>
      </c>
      <c r="D116" s="182" t="s">
        <v>35</v>
      </c>
      <c r="E116" s="182" t="s">
        <v>35</v>
      </c>
      <c r="F116" s="182" t="s">
        <v>35</v>
      </c>
      <c r="G116" s="183"/>
      <c r="H116" s="182" t="s">
        <v>35</v>
      </c>
      <c r="I116" s="182"/>
      <c r="J116" s="182"/>
      <c r="K116" s="182"/>
      <c r="L116" s="182"/>
      <c r="M116" s="182">
        <v>2</v>
      </c>
      <c r="N116" s="209" t="s">
        <v>36</v>
      </c>
      <c r="O116" s="209" t="s">
        <v>37</v>
      </c>
      <c r="P116" s="182">
        <v>2000</v>
      </c>
      <c r="Q116" s="185" t="s">
        <v>557</v>
      </c>
      <c r="R116" s="182">
        <v>0.41</v>
      </c>
      <c r="S116" s="185" t="s">
        <v>554</v>
      </c>
      <c r="T116" s="185" t="s">
        <v>44</v>
      </c>
      <c r="U116" s="180" t="s">
        <v>35</v>
      </c>
      <c r="V116" s="180" t="s">
        <v>35</v>
      </c>
      <c r="W116" s="287">
        <v>0.16</v>
      </c>
      <c r="X116" s="287">
        <v>0.84</v>
      </c>
      <c r="Y116" s="297">
        <v>0</v>
      </c>
      <c r="Z116" s="287">
        <v>0.2</v>
      </c>
      <c r="AA116" s="287">
        <v>0.8</v>
      </c>
      <c r="AB116" s="288">
        <v>0</v>
      </c>
    </row>
    <row r="117" spans="1:28" s="14" customFormat="1" ht="15" customHeight="1">
      <c r="A117" s="257" t="s">
        <v>567</v>
      </c>
      <c r="B117" s="257" t="s">
        <v>537</v>
      </c>
      <c r="C117" s="182" t="s">
        <v>35</v>
      </c>
      <c r="D117" s="182" t="s">
        <v>35</v>
      </c>
      <c r="E117" s="182" t="s">
        <v>35</v>
      </c>
      <c r="F117" s="182" t="s">
        <v>35</v>
      </c>
      <c r="G117" s="183"/>
      <c r="H117" s="182" t="s">
        <v>35</v>
      </c>
      <c r="I117" s="182"/>
      <c r="J117" s="182"/>
      <c r="K117" s="182"/>
      <c r="L117" s="182"/>
      <c r="M117" s="182">
        <v>2</v>
      </c>
      <c r="N117" s="209" t="s">
        <v>36</v>
      </c>
      <c r="O117" s="209" t="s">
        <v>37</v>
      </c>
      <c r="P117" s="182">
        <v>2000</v>
      </c>
      <c r="Q117" s="185" t="s">
        <v>557</v>
      </c>
      <c r="R117" s="182">
        <v>0.41</v>
      </c>
      <c r="S117" s="185" t="s">
        <v>554</v>
      </c>
      <c r="T117" s="185" t="s">
        <v>44</v>
      </c>
      <c r="U117" s="180" t="s">
        <v>35</v>
      </c>
      <c r="V117" s="180" t="s">
        <v>35</v>
      </c>
      <c r="W117" s="287">
        <v>0.15</v>
      </c>
      <c r="X117" s="287">
        <v>0.85</v>
      </c>
      <c r="Y117" s="297">
        <v>0</v>
      </c>
      <c r="Z117" s="287">
        <v>0.28000000000000003</v>
      </c>
      <c r="AA117" s="287">
        <v>0.72</v>
      </c>
      <c r="AB117" s="288">
        <v>0</v>
      </c>
    </row>
    <row r="118" spans="1:28" s="14" customFormat="1" ht="15" customHeight="1" thickBot="1">
      <c r="A118" s="189" t="s">
        <v>568</v>
      </c>
      <c r="B118" s="259" t="s">
        <v>527</v>
      </c>
      <c r="C118" s="193" t="s">
        <v>35</v>
      </c>
      <c r="D118" s="193" t="s">
        <v>35</v>
      </c>
      <c r="E118" s="193" t="s">
        <v>35</v>
      </c>
      <c r="F118" s="193" t="s">
        <v>35</v>
      </c>
      <c r="G118" s="194"/>
      <c r="H118" s="193" t="s">
        <v>35</v>
      </c>
      <c r="I118" s="193"/>
      <c r="J118" s="193"/>
      <c r="K118" s="193"/>
      <c r="L118" s="193"/>
      <c r="M118" s="193">
        <v>2</v>
      </c>
      <c r="N118" s="217" t="s">
        <v>36</v>
      </c>
      <c r="O118" s="217" t="s">
        <v>37</v>
      </c>
      <c r="P118" s="193">
        <v>2000</v>
      </c>
      <c r="Q118" s="196" t="s">
        <v>557</v>
      </c>
      <c r="R118" s="193">
        <v>0.41</v>
      </c>
      <c r="S118" s="196" t="s">
        <v>554</v>
      </c>
      <c r="T118" s="196" t="s">
        <v>44</v>
      </c>
      <c r="U118" s="191" t="s">
        <v>35</v>
      </c>
      <c r="V118" s="191" t="s">
        <v>35</v>
      </c>
      <c r="W118" s="293">
        <v>0.11</v>
      </c>
      <c r="X118" s="293">
        <v>0.89</v>
      </c>
      <c r="Y118" s="298">
        <v>0</v>
      </c>
      <c r="Z118" s="293">
        <v>0.16</v>
      </c>
      <c r="AA118" s="293">
        <v>0.84</v>
      </c>
      <c r="AB118" s="294">
        <v>0</v>
      </c>
    </row>
    <row r="119" spans="1:28" s="14" customFormat="1" ht="15" customHeight="1">
      <c r="A119" s="271" t="s">
        <v>569</v>
      </c>
      <c r="B119" s="271" t="s">
        <v>539</v>
      </c>
      <c r="C119" s="172" t="s">
        <v>35</v>
      </c>
      <c r="D119" s="172" t="s">
        <v>35</v>
      </c>
      <c r="E119" s="172" t="s">
        <v>35</v>
      </c>
      <c r="F119" s="172" t="s">
        <v>35</v>
      </c>
      <c r="G119" s="173"/>
      <c r="H119" s="172" t="s">
        <v>35</v>
      </c>
      <c r="I119" s="172"/>
      <c r="J119" s="172"/>
      <c r="K119" s="172"/>
      <c r="L119" s="172"/>
      <c r="M119" s="172">
        <v>2</v>
      </c>
      <c r="N119" s="241" t="s">
        <v>36</v>
      </c>
      <c r="O119" s="241" t="s">
        <v>37</v>
      </c>
      <c r="P119" s="172">
        <v>2000</v>
      </c>
      <c r="Q119" s="261" t="s">
        <v>557</v>
      </c>
      <c r="R119" s="186">
        <v>0.41</v>
      </c>
      <c r="S119" s="261" t="s">
        <v>554</v>
      </c>
      <c r="T119" s="261" t="s">
        <v>44</v>
      </c>
      <c r="U119" s="262" t="s">
        <v>35</v>
      </c>
      <c r="V119" s="262" t="s">
        <v>35</v>
      </c>
      <c r="W119" s="285">
        <v>0.26</v>
      </c>
      <c r="X119" s="285">
        <v>0.74</v>
      </c>
      <c r="Y119" s="296">
        <v>0</v>
      </c>
      <c r="Z119" s="285">
        <v>0.35</v>
      </c>
      <c r="AA119" s="285">
        <v>0.65</v>
      </c>
      <c r="AB119" s="286">
        <v>0</v>
      </c>
    </row>
    <row r="120" spans="1:28" s="14" customFormat="1" ht="15" customHeight="1">
      <c r="A120" s="257" t="s">
        <v>570</v>
      </c>
      <c r="B120" s="257" t="s">
        <v>541</v>
      </c>
      <c r="C120" s="182" t="s">
        <v>35</v>
      </c>
      <c r="D120" s="182" t="s">
        <v>35</v>
      </c>
      <c r="E120" s="182" t="s">
        <v>35</v>
      </c>
      <c r="F120" s="182" t="s">
        <v>35</v>
      </c>
      <c r="G120" s="183"/>
      <c r="H120" s="182" t="s">
        <v>35</v>
      </c>
      <c r="I120" s="182"/>
      <c r="J120" s="182"/>
      <c r="K120" s="182"/>
      <c r="L120" s="182"/>
      <c r="M120" s="182">
        <v>2</v>
      </c>
      <c r="N120" s="209" t="s">
        <v>36</v>
      </c>
      <c r="O120" s="209" t="s">
        <v>37</v>
      </c>
      <c r="P120" s="182">
        <v>2000</v>
      </c>
      <c r="Q120" s="185" t="s">
        <v>557</v>
      </c>
      <c r="R120" s="182">
        <v>0.41</v>
      </c>
      <c r="S120" s="185" t="s">
        <v>554</v>
      </c>
      <c r="T120" s="185" t="s">
        <v>44</v>
      </c>
      <c r="U120" s="180" t="s">
        <v>35</v>
      </c>
      <c r="V120" s="180" t="s">
        <v>35</v>
      </c>
      <c r="W120" s="287">
        <v>0.1</v>
      </c>
      <c r="X120" s="287">
        <v>0.9</v>
      </c>
      <c r="Y120" s="297">
        <v>0</v>
      </c>
      <c r="Z120" s="287">
        <v>0.13</v>
      </c>
      <c r="AA120" s="287">
        <v>0.87</v>
      </c>
      <c r="AB120" s="288">
        <v>0</v>
      </c>
    </row>
    <row r="121" spans="1:28" s="14" customFormat="1" ht="15" customHeight="1">
      <c r="A121" s="257" t="s">
        <v>571</v>
      </c>
      <c r="B121" s="257" t="s">
        <v>517</v>
      </c>
      <c r="C121" s="182" t="s">
        <v>35</v>
      </c>
      <c r="D121" s="182" t="s">
        <v>35</v>
      </c>
      <c r="E121" s="182" t="s">
        <v>35</v>
      </c>
      <c r="F121" s="182" t="s">
        <v>35</v>
      </c>
      <c r="G121" s="183"/>
      <c r="H121" s="182" t="s">
        <v>35</v>
      </c>
      <c r="I121" s="182"/>
      <c r="J121" s="182"/>
      <c r="K121" s="182"/>
      <c r="L121" s="182"/>
      <c r="M121" s="182">
        <v>2</v>
      </c>
      <c r="N121" s="209" t="s">
        <v>36</v>
      </c>
      <c r="O121" s="209" t="s">
        <v>37</v>
      </c>
      <c r="P121" s="182">
        <v>2000</v>
      </c>
      <c r="Q121" s="185" t="s">
        <v>557</v>
      </c>
      <c r="R121" s="182">
        <v>0.41</v>
      </c>
      <c r="S121" s="185" t="s">
        <v>554</v>
      </c>
      <c r="T121" s="185" t="s">
        <v>44</v>
      </c>
      <c r="U121" s="180" t="s">
        <v>35</v>
      </c>
      <c r="V121" s="180" t="s">
        <v>35</v>
      </c>
      <c r="W121" s="287">
        <v>0.16</v>
      </c>
      <c r="X121" s="287">
        <v>0.84</v>
      </c>
      <c r="Y121" s="297">
        <v>0</v>
      </c>
      <c r="Z121" s="287">
        <v>0.24</v>
      </c>
      <c r="AA121" s="287">
        <v>0.76</v>
      </c>
      <c r="AB121" s="288">
        <v>0</v>
      </c>
    </row>
    <row r="122" spans="1:28" s="238" customFormat="1" ht="15" customHeight="1" thickBot="1">
      <c r="A122" s="257" t="s">
        <v>572</v>
      </c>
      <c r="B122" s="257" t="s">
        <v>519</v>
      </c>
      <c r="C122" s="282" t="s">
        <v>35</v>
      </c>
      <c r="D122" s="282" t="s">
        <v>35</v>
      </c>
      <c r="E122" s="282" t="s">
        <v>35</v>
      </c>
      <c r="F122" s="282" t="s">
        <v>35</v>
      </c>
      <c r="G122" s="299"/>
      <c r="H122" s="282" t="s">
        <v>35</v>
      </c>
      <c r="I122" s="282"/>
      <c r="J122" s="282"/>
      <c r="K122" s="282"/>
      <c r="L122" s="282"/>
      <c r="M122" s="282">
        <v>2</v>
      </c>
      <c r="N122" s="217" t="s">
        <v>36</v>
      </c>
      <c r="O122" s="209" t="s">
        <v>37</v>
      </c>
      <c r="P122" s="282">
        <v>2000</v>
      </c>
      <c r="Q122" s="196" t="s">
        <v>557</v>
      </c>
      <c r="R122" s="193">
        <v>0.41</v>
      </c>
      <c r="S122" s="196" t="s">
        <v>554</v>
      </c>
      <c r="T122" s="196" t="s">
        <v>44</v>
      </c>
      <c r="U122" s="191" t="s">
        <v>35</v>
      </c>
      <c r="V122" s="180" t="s">
        <v>35</v>
      </c>
      <c r="W122" s="300">
        <v>0.09</v>
      </c>
      <c r="X122" s="300">
        <v>0.91</v>
      </c>
      <c r="Y122" s="301">
        <v>0</v>
      </c>
      <c r="Z122" s="300">
        <v>0.11</v>
      </c>
      <c r="AA122" s="300">
        <v>0.89</v>
      </c>
      <c r="AB122" s="302">
        <v>0</v>
      </c>
    </row>
    <row r="123" spans="1:28" s="14" customFormat="1" ht="15" customHeight="1">
      <c r="A123" s="178" t="s">
        <v>124</v>
      </c>
      <c r="B123" s="257" t="s">
        <v>91</v>
      </c>
      <c r="C123" s="182" t="s">
        <v>35</v>
      </c>
      <c r="D123" s="182" t="s">
        <v>35</v>
      </c>
      <c r="E123" s="182"/>
      <c r="F123" s="182" t="s">
        <v>35</v>
      </c>
      <c r="G123" s="264" t="s">
        <v>35</v>
      </c>
      <c r="H123" s="182"/>
      <c r="I123" s="182"/>
      <c r="J123" s="182"/>
      <c r="K123" s="182"/>
      <c r="L123" s="182">
        <v>2</v>
      </c>
      <c r="M123" s="182">
        <v>3</v>
      </c>
      <c r="N123" s="258" t="s">
        <v>36</v>
      </c>
      <c r="O123" s="182" t="s">
        <v>39</v>
      </c>
      <c r="P123" s="182" t="s">
        <v>40</v>
      </c>
      <c r="Q123" s="182">
        <v>0.34</v>
      </c>
      <c r="R123" s="182">
        <v>0.35</v>
      </c>
      <c r="S123" s="185" t="s">
        <v>43</v>
      </c>
      <c r="T123" s="182" t="s">
        <v>44</v>
      </c>
      <c r="U123" s="180" t="s">
        <v>315</v>
      </c>
      <c r="V123" s="180" t="s">
        <v>35</v>
      </c>
      <c r="W123" s="214">
        <v>0.83</v>
      </c>
      <c r="X123" s="214">
        <v>0.17</v>
      </c>
      <c r="Y123" s="214">
        <v>0</v>
      </c>
      <c r="Z123" s="214">
        <v>0.7</v>
      </c>
      <c r="AA123" s="214">
        <v>0.3</v>
      </c>
      <c r="AB123" s="215">
        <v>0</v>
      </c>
    </row>
    <row r="124" spans="1:28" s="14" customFormat="1" ht="15" customHeight="1">
      <c r="A124" s="178" t="s">
        <v>125</v>
      </c>
      <c r="B124" s="257" t="s">
        <v>92</v>
      </c>
      <c r="C124" s="182" t="s">
        <v>35</v>
      </c>
      <c r="D124" s="182" t="s">
        <v>35</v>
      </c>
      <c r="E124" s="182"/>
      <c r="F124" s="182" t="s">
        <v>35</v>
      </c>
      <c r="G124" s="264" t="s">
        <v>35</v>
      </c>
      <c r="H124" s="182"/>
      <c r="I124" s="182"/>
      <c r="J124" s="182"/>
      <c r="K124" s="182"/>
      <c r="L124" s="182">
        <v>2</v>
      </c>
      <c r="M124" s="182">
        <v>3</v>
      </c>
      <c r="N124" s="258" t="s">
        <v>36</v>
      </c>
      <c r="O124" s="182" t="s">
        <v>39</v>
      </c>
      <c r="P124" s="182" t="s">
        <v>40</v>
      </c>
      <c r="Q124" s="182">
        <v>0.34</v>
      </c>
      <c r="R124" s="182">
        <v>0.35</v>
      </c>
      <c r="S124" s="185" t="s">
        <v>43</v>
      </c>
      <c r="T124" s="182" t="s">
        <v>44</v>
      </c>
      <c r="U124" s="180" t="s">
        <v>315</v>
      </c>
      <c r="V124" s="180" t="s">
        <v>35</v>
      </c>
      <c r="W124" s="214">
        <v>0.83</v>
      </c>
      <c r="X124" s="214">
        <v>0.17</v>
      </c>
      <c r="Y124" s="214">
        <v>0</v>
      </c>
      <c r="Z124" s="214">
        <v>0.7</v>
      </c>
      <c r="AA124" s="214">
        <v>0.3</v>
      </c>
      <c r="AB124" s="215">
        <v>0</v>
      </c>
    </row>
    <row r="125" spans="1:28" s="14" customFormat="1" ht="15" customHeight="1">
      <c r="A125" s="178" t="s">
        <v>123</v>
      </c>
      <c r="B125" s="257" t="s">
        <v>90</v>
      </c>
      <c r="C125" s="182" t="s">
        <v>35</v>
      </c>
      <c r="D125" s="182" t="s">
        <v>35</v>
      </c>
      <c r="E125" s="182"/>
      <c r="F125" s="182" t="s">
        <v>35</v>
      </c>
      <c r="G125" s="264" t="s">
        <v>35</v>
      </c>
      <c r="H125" s="182"/>
      <c r="I125" s="182"/>
      <c r="J125" s="182"/>
      <c r="K125" s="182"/>
      <c r="L125" s="182">
        <v>2</v>
      </c>
      <c r="M125" s="182">
        <v>3</v>
      </c>
      <c r="N125" s="258" t="s">
        <v>36</v>
      </c>
      <c r="O125" s="182" t="s">
        <v>39</v>
      </c>
      <c r="P125" s="182" t="s">
        <v>40</v>
      </c>
      <c r="Q125" s="182">
        <v>0.34</v>
      </c>
      <c r="R125" s="182">
        <v>0.35</v>
      </c>
      <c r="S125" s="185" t="s">
        <v>43</v>
      </c>
      <c r="T125" s="182" t="s">
        <v>44</v>
      </c>
      <c r="U125" s="180" t="s">
        <v>315</v>
      </c>
      <c r="V125" s="180" t="s">
        <v>35</v>
      </c>
      <c r="W125" s="214">
        <v>0.83</v>
      </c>
      <c r="X125" s="214">
        <v>0.17</v>
      </c>
      <c r="Y125" s="214">
        <v>0</v>
      </c>
      <c r="Z125" s="214">
        <v>0.7</v>
      </c>
      <c r="AA125" s="214">
        <v>0.3</v>
      </c>
      <c r="AB125" s="215">
        <v>0</v>
      </c>
    </row>
    <row r="126" spans="1:28" s="207" customFormat="1" ht="15" customHeight="1" thickBot="1">
      <c r="A126" s="239" t="s">
        <v>412</v>
      </c>
      <c r="B126" s="240" t="s">
        <v>413</v>
      </c>
      <c r="C126" s="217" t="s">
        <v>35</v>
      </c>
      <c r="D126" s="217" t="s">
        <v>35</v>
      </c>
      <c r="E126" s="217"/>
      <c r="F126" s="217" t="s">
        <v>35</v>
      </c>
      <c r="G126" s="230" t="s">
        <v>35</v>
      </c>
      <c r="H126" s="217"/>
      <c r="I126" s="217"/>
      <c r="J126" s="217"/>
      <c r="K126" s="217"/>
      <c r="L126" s="217">
        <v>2</v>
      </c>
      <c r="M126" s="217">
        <v>3</v>
      </c>
      <c r="N126" s="217" t="s">
        <v>36</v>
      </c>
      <c r="O126" s="217" t="s">
        <v>39</v>
      </c>
      <c r="P126" s="217" t="s">
        <v>40</v>
      </c>
      <c r="Q126" s="217">
        <v>0.34</v>
      </c>
      <c r="R126" s="217">
        <v>0.35</v>
      </c>
      <c r="S126" s="185" t="s">
        <v>43</v>
      </c>
      <c r="T126" s="217" t="s">
        <v>44</v>
      </c>
      <c r="U126" s="221" t="s">
        <v>315</v>
      </c>
      <c r="V126" s="221" t="s">
        <v>35</v>
      </c>
      <c r="W126" s="222">
        <v>0.83</v>
      </c>
      <c r="X126" s="222">
        <v>0.17</v>
      </c>
      <c r="Y126" s="222">
        <v>0</v>
      </c>
      <c r="Z126" s="222">
        <v>0.7</v>
      </c>
      <c r="AA126" s="222">
        <v>0.3</v>
      </c>
      <c r="AB126" s="223">
        <v>0</v>
      </c>
    </row>
    <row r="127" spans="1:28" s="14" customFormat="1" ht="15" customHeight="1">
      <c r="A127" s="168" t="s">
        <v>119</v>
      </c>
      <c r="B127" s="255" t="s">
        <v>86</v>
      </c>
      <c r="C127" s="172" t="s">
        <v>35</v>
      </c>
      <c r="D127" s="172" t="s">
        <v>35</v>
      </c>
      <c r="E127" s="172"/>
      <c r="F127" s="172" t="s">
        <v>35</v>
      </c>
      <c r="G127" s="263" t="s">
        <v>35</v>
      </c>
      <c r="H127" s="172"/>
      <c r="I127" s="172"/>
      <c r="J127" s="172"/>
      <c r="K127" s="172"/>
      <c r="L127" s="172">
        <v>2</v>
      </c>
      <c r="M127" s="172">
        <v>3</v>
      </c>
      <c r="N127" s="256" t="s">
        <v>36</v>
      </c>
      <c r="O127" s="172" t="s">
        <v>39</v>
      </c>
      <c r="P127" s="172" t="s">
        <v>244</v>
      </c>
      <c r="Q127" s="175">
        <v>0.26</v>
      </c>
      <c r="R127" s="175">
        <v>0.4</v>
      </c>
      <c r="S127" s="175" t="s">
        <v>43</v>
      </c>
      <c r="T127" s="172" t="s">
        <v>323</v>
      </c>
      <c r="U127" s="172" t="s">
        <v>35</v>
      </c>
      <c r="V127" s="172" t="s">
        <v>35</v>
      </c>
      <c r="W127" s="205">
        <v>0.84</v>
      </c>
      <c r="X127" s="205">
        <v>0.11</v>
      </c>
      <c r="Y127" s="205">
        <v>0.05</v>
      </c>
      <c r="Z127" s="205">
        <v>0.76</v>
      </c>
      <c r="AA127" s="205">
        <v>0.17</v>
      </c>
      <c r="AB127" s="206">
        <v>7.0000000000000007E-2</v>
      </c>
    </row>
    <row r="128" spans="1:28" s="14" customFormat="1" ht="15" customHeight="1">
      <c r="A128" s="178" t="s">
        <v>122</v>
      </c>
      <c r="B128" s="257" t="s">
        <v>89</v>
      </c>
      <c r="C128" s="182" t="s">
        <v>35</v>
      </c>
      <c r="D128" s="182" t="s">
        <v>35</v>
      </c>
      <c r="E128" s="182"/>
      <c r="F128" s="182" t="s">
        <v>35</v>
      </c>
      <c r="G128" s="264" t="s">
        <v>35</v>
      </c>
      <c r="H128" s="182"/>
      <c r="I128" s="182"/>
      <c r="J128" s="182"/>
      <c r="K128" s="182"/>
      <c r="L128" s="182">
        <v>2</v>
      </c>
      <c r="M128" s="182">
        <v>3</v>
      </c>
      <c r="N128" s="258" t="s">
        <v>36</v>
      </c>
      <c r="O128" s="182" t="s">
        <v>39</v>
      </c>
      <c r="P128" s="182" t="s">
        <v>244</v>
      </c>
      <c r="Q128" s="185">
        <v>0.26</v>
      </c>
      <c r="R128" s="185">
        <v>0.4</v>
      </c>
      <c r="S128" s="185" t="s">
        <v>43</v>
      </c>
      <c r="T128" s="182" t="s">
        <v>323</v>
      </c>
      <c r="U128" s="182" t="s">
        <v>35</v>
      </c>
      <c r="V128" s="182" t="s">
        <v>35</v>
      </c>
      <c r="W128" s="214">
        <v>0.82</v>
      </c>
      <c r="X128" s="214">
        <v>0.13</v>
      </c>
      <c r="Y128" s="214">
        <v>0.05</v>
      </c>
      <c r="Z128" s="214">
        <v>0.75</v>
      </c>
      <c r="AA128" s="214">
        <v>0.18</v>
      </c>
      <c r="AB128" s="215">
        <v>7.0000000000000007E-2</v>
      </c>
    </row>
    <row r="129" spans="1:28" s="14" customFormat="1" ht="15" customHeight="1">
      <c r="A129" s="178" t="s">
        <v>120</v>
      </c>
      <c r="B129" s="257" t="s">
        <v>87</v>
      </c>
      <c r="C129" s="182" t="s">
        <v>35</v>
      </c>
      <c r="D129" s="182" t="s">
        <v>35</v>
      </c>
      <c r="E129" s="182"/>
      <c r="F129" s="182" t="s">
        <v>35</v>
      </c>
      <c r="G129" s="264" t="s">
        <v>35</v>
      </c>
      <c r="H129" s="182"/>
      <c r="I129" s="182"/>
      <c r="J129" s="182"/>
      <c r="K129" s="182"/>
      <c r="L129" s="182">
        <v>2</v>
      </c>
      <c r="M129" s="182">
        <v>3</v>
      </c>
      <c r="N129" s="258" t="s">
        <v>36</v>
      </c>
      <c r="O129" s="182" t="s">
        <v>39</v>
      </c>
      <c r="P129" s="182" t="s">
        <v>244</v>
      </c>
      <c r="Q129" s="185">
        <v>0.26</v>
      </c>
      <c r="R129" s="185">
        <v>0.4</v>
      </c>
      <c r="S129" s="185" t="s">
        <v>43</v>
      </c>
      <c r="T129" s="182" t="s">
        <v>323</v>
      </c>
      <c r="U129" s="182" t="s">
        <v>35</v>
      </c>
      <c r="V129" s="182" t="s">
        <v>35</v>
      </c>
      <c r="W129" s="214">
        <v>0.86</v>
      </c>
      <c r="X129" s="214">
        <v>0.1</v>
      </c>
      <c r="Y129" s="214">
        <v>0.04</v>
      </c>
      <c r="Z129" s="214">
        <v>0.78</v>
      </c>
      <c r="AA129" s="214">
        <v>0.16</v>
      </c>
      <c r="AB129" s="215">
        <v>0.06</v>
      </c>
    </row>
    <row r="130" spans="1:28" s="14" customFormat="1" ht="15" customHeight="1" thickBot="1">
      <c r="A130" s="189" t="s">
        <v>121</v>
      </c>
      <c r="B130" s="259" t="s">
        <v>88</v>
      </c>
      <c r="C130" s="193" t="s">
        <v>35</v>
      </c>
      <c r="D130" s="193" t="s">
        <v>35</v>
      </c>
      <c r="E130" s="193"/>
      <c r="F130" s="193" t="s">
        <v>35</v>
      </c>
      <c r="G130" s="265" t="s">
        <v>35</v>
      </c>
      <c r="H130" s="193"/>
      <c r="I130" s="193"/>
      <c r="J130" s="193"/>
      <c r="K130" s="193"/>
      <c r="L130" s="193">
        <v>2</v>
      </c>
      <c r="M130" s="193">
        <v>3</v>
      </c>
      <c r="N130" s="260" t="s">
        <v>36</v>
      </c>
      <c r="O130" s="193" t="s">
        <v>39</v>
      </c>
      <c r="P130" s="193" t="s">
        <v>244</v>
      </c>
      <c r="Q130" s="196">
        <v>0.26</v>
      </c>
      <c r="R130" s="196">
        <v>0.4</v>
      </c>
      <c r="S130" s="196" t="s">
        <v>43</v>
      </c>
      <c r="T130" s="193" t="s">
        <v>323</v>
      </c>
      <c r="U130" s="193" t="s">
        <v>35</v>
      </c>
      <c r="V130" s="193" t="s">
        <v>35</v>
      </c>
      <c r="W130" s="222">
        <v>0.83</v>
      </c>
      <c r="X130" s="222">
        <v>0.15</v>
      </c>
      <c r="Y130" s="222">
        <v>0.02</v>
      </c>
      <c r="Z130" s="222">
        <v>0.75</v>
      </c>
      <c r="AA130" s="222">
        <v>0.21</v>
      </c>
      <c r="AB130" s="223">
        <v>0.04</v>
      </c>
    </row>
    <row r="131" spans="1:28" s="14" customFormat="1" ht="15" customHeight="1">
      <c r="A131" s="231" t="s">
        <v>414</v>
      </c>
      <c r="B131" s="232" t="s">
        <v>415</v>
      </c>
      <c r="C131" s="200" t="s">
        <v>35</v>
      </c>
      <c r="D131" s="200" t="s">
        <v>35</v>
      </c>
      <c r="E131" s="200"/>
      <c r="F131" s="200" t="s">
        <v>35</v>
      </c>
      <c r="G131" s="201" t="s">
        <v>35</v>
      </c>
      <c r="H131" s="200"/>
      <c r="I131" s="200"/>
      <c r="J131" s="200"/>
      <c r="K131" s="200"/>
      <c r="L131" s="202">
        <v>4</v>
      </c>
      <c r="M131" s="202">
        <v>4</v>
      </c>
      <c r="N131" s="200" t="s">
        <v>46</v>
      </c>
      <c r="O131" s="200" t="s">
        <v>45</v>
      </c>
      <c r="P131" s="200" t="s">
        <v>244</v>
      </c>
      <c r="Q131" s="203">
        <v>0.17</v>
      </c>
      <c r="R131" s="200">
        <v>0.36</v>
      </c>
      <c r="S131" s="261" t="s">
        <v>43</v>
      </c>
      <c r="T131" s="200" t="s">
        <v>44</v>
      </c>
      <c r="U131" s="204" t="s">
        <v>315</v>
      </c>
      <c r="V131" s="204" t="s">
        <v>315</v>
      </c>
      <c r="W131" s="205">
        <v>0.49</v>
      </c>
      <c r="X131" s="205">
        <v>0.42</v>
      </c>
      <c r="Y131" s="205">
        <v>0.09</v>
      </c>
      <c r="Z131" s="205">
        <v>0.51</v>
      </c>
      <c r="AA131" s="205">
        <v>0.4</v>
      </c>
      <c r="AB131" s="206">
        <v>0.09</v>
      </c>
    </row>
    <row r="132" spans="1:28" s="14" customFormat="1" ht="15" customHeight="1">
      <c r="A132" s="233" t="s">
        <v>416</v>
      </c>
      <c r="B132" s="234" t="s">
        <v>417</v>
      </c>
      <c r="C132" s="209" t="s">
        <v>35</v>
      </c>
      <c r="D132" s="209" t="s">
        <v>35</v>
      </c>
      <c r="E132" s="209"/>
      <c r="F132" s="209" t="s">
        <v>35</v>
      </c>
      <c r="G132" s="210" t="s">
        <v>35</v>
      </c>
      <c r="H132" s="209"/>
      <c r="I132" s="209"/>
      <c r="J132" s="209"/>
      <c r="K132" s="209"/>
      <c r="L132" s="211">
        <v>4</v>
      </c>
      <c r="M132" s="211">
        <v>4</v>
      </c>
      <c r="N132" s="209" t="s">
        <v>46</v>
      </c>
      <c r="O132" s="209" t="s">
        <v>45</v>
      </c>
      <c r="P132" s="209" t="s">
        <v>244</v>
      </c>
      <c r="Q132" s="212">
        <v>0.17</v>
      </c>
      <c r="R132" s="209">
        <v>0.36</v>
      </c>
      <c r="S132" s="185" t="s">
        <v>43</v>
      </c>
      <c r="T132" s="209" t="s">
        <v>44</v>
      </c>
      <c r="U132" s="213" t="s">
        <v>315</v>
      </c>
      <c r="V132" s="213" t="s">
        <v>315</v>
      </c>
      <c r="W132" s="214">
        <v>0.48</v>
      </c>
      <c r="X132" s="214">
        <v>0.46</v>
      </c>
      <c r="Y132" s="214">
        <v>0.06</v>
      </c>
      <c r="Z132" s="214">
        <v>0.5</v>
      </c>
      <c r="AA132" s="214">
        <v>0.42</v>
      </c>
      <c r="AB132" s="215">
        <v>0.08</v>
      </c>
    </row>
    <row r="133" spans="1:28" s="14" customFormat="1" ht="15" customHeight="1">
      <c r="A133" s="233" t="s">
        <v>418</v>
      </c>
      <c r="B133" s="234" t="s">
        <v>419</v>
      </c>
      <c r="C133" s="209" t="s">
        <v>35</v>
      </c>
      <c r="D133" s="209" t="s">
        <v>35</v>
      </c>
      <c r="E133" s="209"/>
      <c r="F133" s="209" t="s">
        <v>35</v>
      </c>
      <c r="G133" s="210" t="s">
        <v>35</v>
      </c>
      <c r="H133" s="209"/>
      <c r="I133" s="209"/>
      <c r="J133" s="209"/>
      <c r="K133" s="209"/>
      <c r="L133" s="211">
        <v>4</v>
      </c>
      <c r="M133" s="211">
        <v>4</v>
      </c>
      <c r="N133" s="209" t="s">
        <v>46</v>
      </c>
      <c r="O133" s="209" t="s">
        <v>45</v>
      </c>
      <c r="P133" s="209" t="s">
        <v>244</v>
      </c>
      <c r="Q133" s="212">
        <v>0.17</v>
      </c>
      <c r="R133" s="209">
        <v>0.36</v>
      </c>
      <c r="S133" s="185" t="s">
        <v>43</v>
      </c>
      <c r="T133" s="209" t="s">
        <v>44</v>
      </c>
      <c r="U133" s="213" t="s">
        <v>315</v>
      </c>
      <c r="V133" s="213" t="s">
        <v>315</v>
      </c>
      <c r="W133" s="214">
        <v>0.46</v>
      </c>
      <c r="X133" s="214">
        <v>0.5</v>
      </c>
      <c r="Y133" s="214">
        <v>0.04</v>
      </c>
      <c r="Z133" s="214">
        <v>0.5</v>
      </c>
      <c r="AA133" s="214">
        <v>0.44</v>
      </c>
      <c r="AB133" s="215">
        <v>0.06</v>
      </c>
    </row>
    <row r="134" spans="1:28" s="14" customFormat="1" ht="15" customHeight="1">
      <c r="A134" s="233" t="s">
        <v>420</v>
      </c>
      <c r="B134" s="234" t="s">
        <v>421</v>
      </c>
      <c r="C134" s="209" t="s">
        <v>35</v>
      </c>
      <c r="D134" s="209" t="s">
        <v>35</v>
      </c>
      <c r="E134" s="209"/>
      <c r="F134" s="209" t="s">
        <v>35</v>
      </c>
      <c r="G134" s="210" t="s">
        <v>35</v>
      </c>
      <c r="H134" s="209"/>
      <c r="I134" s="209"/>
      <c r="J134" s="209"/>
      <c r="K134" s="209"/>
      <c r="L134" s="211">
        <v>4</v>
      </c>
      <c r="M134" s="211">
        <v>4</v>
      </c>
      <c r="N134" s="209" t="s">
        <v>46</v>
      </c>
      <c r="O134" s="209" t="s">
        <v>45</v>
      </c>
      <c r="P134" s="209" t="s">
        <v>244</v>
      </c>
      <c r="Q134" s="212">
        <v>0.17</v>
      </c>
      <c r="R134" s="209">
        <v>0.36</v>
      </c>
      <c r="S134" s="185" t="s">
        <v>43</v>
      </c>
      <c r="T134" s="209" t="s">
        <v>44</v>
      </c>
      <c r="U134" s="213" t="s">
        <v>315</v>
      </c>
      <c r="V134" s="213" t="s">
        <v>315</v>
      </c>
      <c r="W134" s="214">
        <v>0.49</v>
      </c>
      <c r="X134" s="214">
        <v>0.4</v>
      </c>
      <c r="Y134" s="214">
        <v>0.11</v>
      </c>
      <c r="Z134" s="214">
        <v>0.5</v>
      </c>
      <c r="AA134" s="214">
        <v>0.39</v>
      </c>
      <c r="AB134" s="215">
        <v>0.11</v>
      </c>
    </row>
    <row r="135" spans="1:28" s="14" customFormat="1" ht="15" customHeight="1">
      <c r="A135" s="233" t="s">
        <v>422</v>
      </c>
      <c r="B135" s="234" t="s">
        <v>423</v>
      </c>
      <c r="C135" s="209" t="s">
        <v>35</v>
      </c>
      <c r="D135" s="209" t="s">
        <v>35</v>
      </c>
      <c r="E135" s="209"/>
      <c r="F135" s="209" t="s">
        <v>35</v>
      </c>
      <c r="G135" s="210" t="s">
        <v>35</v>
      </c>
      <c r="H135" s="209"/>
      <c r="I135" s="209"/>
      <c r="J135" s="209"/>
      <c r="K135" s="209"/>
      <c r="L135" s="211">
        <v>4</v>
      </c>
      <c r="M135" s="211">
        <v>4</v>
      </c>
      <c r="N135" s="209" t="s">
        <v>46</v>
      </c>
      <c r="O135" s="209" t="s">
        <v>45</v>
      </c>
      <c r="P135" s="209" t="s">
        <v>244</v>
      </c>
      <c r="Q135" s="212">
        <v>0.17</v>
      </c>
      <c r="R135" s="209">
        <v>0.36</v>
      </c>
      <c r="S135" s="185" t="s">
        <v>43</v>
      </c>
      <c r="T135" s="209" t="s">
        <v>44</v>
      </c>
      <c r="U135" s="213" t="s">
        <v>315</v>
      </c>
      <c r="V135" s="213" t="s">
        <v>315</v>
      </c>
      <c r="W135" s="214">
        <v>0.47</v>
      </c>
      <c r="X135" s="214">
        <v>0.46</v>
      </c>
      <c r="Y135" s="214">
        <v>7.0000000000000007E-2</v>
      </c>
      <c r="Z135" s="214">
        <v>0.49</v>
      </c>
      <c r="AA135" s="214">
        <v>0.42</v>
      </c>
      <c r="AB135" s="215">
        <v>0.09</v>
      </c>
    </row>
    <row r="136" spans="1:28" s="14" customFormat="1" ht="15" customHeight="1" thickBot="1">
      <c r="A136" s="239" t="s">
        <v>424</v>
      </c>
      <c r="B136" s="240" t="s">
        <v>425</v>
      </c>
      <c r="C136" s="217" t="s">
        <v>35</v>
      </c>
      <c r="D136" s="217" t="s">
        <v>35</v>
      </c>
      <c r="E136" s="217"/>
      <c r="F136" s="217" t="s">
        <v>35</v>
      </c>
      <c r="G136" s="218" t="s">
        <v>35</v>
      </c>
      <c r="H136" s="217"/>
      <c r="I136" s="217"/>
      <c r="J136" s="217"/>
      <c r="K136" s="217"/>
      <c r="L136" s="219">
        <v>4</v>
      </c>
      <c r="M136" s="219">
        <v>4</v>
      </c>
      <c r="N136" s="217" t="s">
        <v>46</v>
      </c>
      <c r="O136" s="217" t="s">
        <v>45</v>
      </c>
      <c r="P136" s="217" t="s">
        <v>244</v>
      </c>
      <c r="Q136" s="220">
        <v>0.17</v>
      </c>
      <c r="R136" s="217">
        <v>0.36</v>
      </c>
      <c r="S136" s="196" t="s">
        <v>43</v>
      </c>
      <c r="T136" s="217" t="s">
        <v>44</v>
      </c>
      <c r="U136" s="221" t="s">
        <v>315</v>
      </c>
      <c r="V136" s="221" t="s">
        <v>315</v>
      </c>
      <c r="W136" s="222">
        <v>0.44</v>
      </c>
      <c r="X136" s="222">
        <v>0.52</v>
      </c>
      <c r="Y136" s="222">
        <v>0.04</v>
      </c>
      <c r="Z136" s="222">
        <v>0.49</v>
      </c>
      <c r="AA136" s="222">
        <v>0.45</v>
      </c>
      <c r="AB136" s="223">
        <v>0.06</v>
      </c>
    </row>
    <row r="137" spans="1:28" s="14" customFormat="1" ht="15" customHeight="1">
      <c r="A137" s="168" t="s">
        <v>140</v>
      </c>
      <c r="B137" s="255" t="s">
        <v>107</v>
      </c>
      <c r="C137" s="172"/>
      <c r="D137" s="172" t="s">
        <v>35</v>
      </c>
      <c r="E137" s="172"/>
      <c r="F137" s="172" t="s">
        <v>35</v>
      </c>
      <c r="G137" s="263" t="s">
        <v>35</v>
      </c>
      <c r="H137" s="172"/>
      <c r="I137" s="172"/>
      <c r="J137" s="172"/>
      <c r="K137" s="172"/>
      <c r="L137" s="172">
        <v>3</v>
      </c>
      <c r="M137" s="172">
        <v>4</v>
      </c>
      <c r="N137" s="172" t="s">
        <v>46</v>
      </c>
      <c r="O137" s="172" t="s">
        <v>45</v>
      </c>
      <c r="P137" s="172" t="s">
        <v>38</v>
      </c>
      <c r="Q137" s="175">
        <v>0.27</v>
      </c>
      <c r="R137" s="172">
        <v>0.49</v>
      </c>
      <c r="S137" s="261" t="s">
        <v>43</v>
      </c>
      <c r="T137" s="172" t="s">
        <v>44</v>
      </c>
      <c r="U137" s="172" t="s">
        <v>35</v>
      </c>
      <c r="V137" s="172" t="s">
        <v>315</v>
      </c>
      <c r="W137" s="214">
        <v>0.59</v>
      </c>
      <c r="X137" s="214">
        <v>0.04</v>
      </c>
      <c r="Y137" s="214">
        <v>0.37</v>
      </c>
      <c r="Z137" s="214">
        <v>0.56999999999999995</v>
      </c>
      <c r="AA137" s="214">
        <v>0.08</v>
      </c>
      <c r="AB137" s="214">
        <v>0.35</v>
      </c>
    </row>
    <row r="138" spans="1:28" s="14" customFormat="1" ht="15" customHeight="1">
      <c r="A138" s="178" t="s">
        <v>139</v>
      </c>
      <c r="B138" s="257" t="s">
        <v>106</v>
      </c>
      <c r="C138" s="182"/>
      <c r="D138" s="182" t="s">
        <v>35</v>
      </c>
      <c r="E138" s="182"/>
      <c r="F138" s="182" t="s">
        <v>35</v>
      </c>
      <c r="G138" s="264" t="s">
        <v>35</v>
      </c>
      <c r="H138" s="182"/>
      <c r="I138" s="182"/>
      <c r="J138" s="182"/>
      <c r="K138" s="182"/>
      <c r="L138" s="182">
        <v>3</v>
      </c>
      <c r="M138" s="182">
        <v>4</v>
      </c>
      <c r="N138" s="182" t="s">
        <v>46</v>
      </c>
      <c r="O138" s="182" t="s">
        <v>45</v>
      </c>
      <c r="P138" s="182" t="s">
        <v>38</v>
      </c>
      <c r="Q138" s="185">
        <v>0.27</v>
      </c>
      <c r="R138" s="182">
        <v>0.49</v>
      </c>
      <c r="S138" s="185" t="s">
        <v>43</v>
      </c>
      <c r="T138" s="182" t="s">
        <v>44</v>
      </c>
      <c r="U138" s="182" t="s">
        <v>35</v>
      </c>
      <c r="V138" s="182" t="s">
        <v>315</v>
      </c>
      <c r="W138" s="214">
        <v>0.56999999999999995</v>
      </c>
      <c r="X138" s="214">
        <v>0.12</v>
      </c>
      <c r="Y138" s="214">
        <v>0.31</v>
      </c>
      <c r="Z138" s="214">
        <v>0.56000000000000005</v>
      </c>
      <c r="AA138" s="214">
        <v>0.13</v>
      </c>
      <c r="AB138" s="214">
        <v>0.31</v>
      </c>
    </row>
    <row r="139" spans="1:28" s="14" customFormat="1" ht="15" customHeight="1">
      <c r="A139" s="178" t="s">
        <v>143</v>
      </c>
      <c r="B139" s="257" t="s">
        <v>110</v>
      </c>
      <c r="C139" s="182"/>
      <c r="D139" s="182" t="s">
        <v>35</v>
      </c>
      <c r="E139" s="182"/>
      <c r="F139" s="182" t="s">
        <v>35</v>
      </c>
      <c r="G139" s="264" t="s">
        <v>35</v>
      </c>
      <c r="H139" s="182"/>
      <c r="I139" s="182"/>
      <c r="J139" s="182"/>
      <c r="K139" s="182"/>
      <c r="L139" s="182">
        <v>3</v>
      </c>
      <c r="M139" s="182">
        <v>4</v>
      </c>
      <c r="N139" s="182" t="s">
        <v>46</v>
      </c>
      <c r="O139" s="182" t="s">
        <v>45</v>
      </c>
      <c r="P139" s="182" t="s">
        <v>38</v>
      </c>
      <c r="Q139" s="185">
        <v>0.27</v>
      </c>
      <c r="R139" s="182">
        <v>0.49</v>
      </c>
      <c r="S139" s="185" t="s">
        <v>43</v>
      </c>
      <c r="T139" s="182" t="s">
        <v>44</v>
      </c>
      <c r="U139" s="182" t="s">
        <v>35</v>
      </c>
      <c r="V139" s="182" t="s">
        <v>315</v>
      </c>
      <c r="W139" s="214">
        <v>0.17</v>
      </c>
      <c r="X139" s="214">
        <v>0.78</v>
      </c>
      <c r="Y139" s="214">
        <v>0.05</v>
      </c>
      <c r="Z139" s="214">
        <v>0.39</v>
      </c>
      <c r="AA139" s="214">
        <v>0.4</v>
      </c>
      <c r="AB139" s="214">
        <v>0.21</v>
      </c>
    </row>
    <row r="140" spans="1:28" s="14" customFormat="1" ht="15" customHeight="1" thickBot="1">
      <c r="A140" s="189" t="s">
        <v>138</v>
      </c>
      <c r="B140" s="259" t="s">
        <v>105</v>
      </c>
      <c r="C140" s="193"/>
      <c r="D140" s="193" t="s">
        <v>35</v>
      </c>
      <c r="E140" s="193"/>
      <c r="F140" s="193" t="s">
        <v>35</v>
      </c>
      <c r="G140" s="265" t="s">
        <v>35</v>
      </c>
      <c r="H140" s="193"/>
      <c r="I140" s="193"/>
      <c r="J140" s="193"/>
      <c r="K140" s="193"/>
      <c r="L140" s="193">
        <v>3</v>
      </c>
      <c r="M140" s="193">
        <v>4</v>
      </c>
      <c r="N140" s="193" t="s">
        <v>46</v>
      </c>
      <c r="O140" s="193" t="s">
        <v>45</v>
      </c>
      <c r="P140" s="193" t="s">
        <v>38</v>
      </c>
      <c r="Q140" s="196">
        <v>0.27</v>
      </c>
      <c r="R140" s="193">
        <v>0.49</v>
      </c>
      <c r="S140" s="196" t="s">
        <v>43</v>
      </c>
      <c r="T140" s="193" t="s">
        <v>44</v>
      </c>
      <c r="U140" s="193" t="s">
        <v>35</v>
      </c>
      <c r="V140" s="193" t="s">
        <v>315</v>
      </c>
      <c r="W140" s="214">
        <v>0.14000000000000001</v>
      </c>
      <c r="X140" s="214">
        <v>0.8</v>
      </c>
      <c r="Y140" s="214">
        <v>0.06</v>
      </c>
      <c r="Z140" s="214">
        <v>0.4</v>
      </c>
      <c r="AA140" s="214">
        <v>0.34</v>
      </c>
      <c r="AB140" s="214">
        <v>0.26</v>
      </c>
    </row>
    <row r="141" spans="1:28" s="14" customFormat="1" ht="15" customHeight="1">
      <c r="A141" s="168" t="s">
        <v>136</v>
      </c>
      <c r="B141" s="255" t="s">
        <v>103</v>
      </c>
      <c r="C141" s="172"/>
      <c r="D141" s="172" t="s">
        <v>35</v>
      </c>
      <c r="E141" s="172"/>
      <c r="F141" s="172" t="s">
        <v>35</v>
      </c>
      <c r="G141" s="263" t="s">
        <v>35</v>
      </c>
      <c r="H141" s="172"/>
      <c r="I141" s="172"/>
      <c r="J141" s="172"/>
      <c r="K141" s="172"/>
      <c r="L141" s="172">
        <v>3</v>
      </c>
      <c r="M141" s="172">
        <v>4</v>
      </c>
      <c r="N141" s="172" t="s">
        <v>46</v>
      </c>
      <c r="O141" s="172" t="s">
        <v>45</v>
      </c>
      <c r="P141" s="172" t="s">
        <v>38</v>
      </c>
      <c r="Q141" s="175">
        <v>0.27</v>
      </c>
      <c r="R141" s="172">
        <v>0.49</v>
      </c>
      <c r="S141" s="261" t="s">
        <v>43</v>
      </c>
      <c r="T141" s="172" t="s">
        <v>44</v>
      </c>
      <c r="U141" s="172" t="s">
        <v>35</v>
      </c>
      <c r="V141" s="172" t="s">
        <v>315</v>
      </c>
      <c r="W141" s="205">
        <v>0.61</v>
      </c>
      <c r="X141" s="205">
        <v>0.02</v>
      </c>
      <c r="Y141" s="205">
        <v>0.37</v>
      </c>
      <c r="Z141" s="205">
        <v>0.57999999999999996</v>
      </c>
      <c r="AA141" s="205">
        <v>0.06</v>
      </c>
      <c r="AB141" s="206">
        <v>0.36</v>
      </c>
    </row>
    <row r="142" spans="1:28" s="14" customFormat="1" ht="15" customHeight="1">
      <c r="A142" s="178" t="s">
        <v>141</v>
      </c>
      <c r="B142" s="257" t="s">
        <v>108</v>
      </c>
      <c r="C142" s="182"/>
      <c r="D142" s="182" t="s">
        <v>35</v>
      </c>
      <c r="E142" s="182"/>
      <c r="F142" s="182" t="s">
        <v>35</v>
      </c>
      <c r="G142" s="264" t="s">
        <v>35</v>
      </c>
      <c r="H142" s="182"/>
      <c r="I142" s="182"/>
      <c r="J142" s="182"/>
      <c r="K142" s="182"/>
      <c r="L142" s="182">
        <v>3</v>
      </c>
      <c r="M142" s="182">
        <v>4</v>
      </c>
      <c r="N142" s="182" t="s">
        <v>46</v>
      </c>
      <c r="O142" s="182" t="s">
        <v>45</v>
      </c>
      <c r="P142" s="182" t="s">
        <v>38</v>
      </c>
      <c r="Q142" s="185">
        <v>0.27</v>
      </c>
      <c r="R142" s="182">
        <v>0.49</v>
      </c>
      <c r="S142" s="185" t="s">
        <v>43</v>
      </c>
      <c r="T142" s="182" t="s">
        <v>44</v>
      </c>
      <c r="U142" s="182" t="s">
        <v>35</v>
      </c>
      <c r="V142" s="182" t="s">
        <v>315</v>
      </c>
      <c r="W142" s="214">
        <v>0.4</v>
      </c>
      <c r="X142" s="214">
        <v>0.44</v>
      </c>
      <c r="Y142" s="214">
        <v>0.16</v>
      </c>
      <c r="Z142" s="214">
        <v>0.5</v>
      </c>
      <c r="AA142" s="214">
        <v>0.26</v>
      </c>
      <c r="AB142" s="214">
        <v>0.24</v>
      </c>
    </row>
    <row r="143" spans="1:28" s="14" customFormat="1" ht="15" customHeight="1">
      <c r="A143" s="178" t="s">
        <v>142</v>
      </c>
      <c r="B143" s="257" t="s">
        <v>109</v>
      </c>
      <c r="C143" s="182"/>
      <c r="D143" s="182" t="s">
        <v>35</v>
      </c>
      <c r="E143" s="182"/>
      <c r="F143" s="182" t="s">
        <v>35</v>
      </c>
      <c r="G143" s="264" t="s">
        <v>35</v>
      </c>
      <c r="H143" s="182"/>
      <c r="I143" s="182"/>
      <c r="J143" s="182"/>
      <c r="K143" s="182"/>
      <c r="L143" s="182">
        <v>3</v>
      </c>
      <c r="M143" s="182">
        <v>4</v>
      </c>
      <c r="N143" s="182" t="s">
        <v>46</v>
      </c>
      <c r="O143" s="182" t="s">
        <v>45</v>
      </c>
      <c r="P143" s="182" t="s">
        <v>38</v>
      </c>
      <c r="Q143" s="185">
        <v>0.27</v>
      </c>
      <c r="R143" s="182">
        <v>0.49</v>
      </c>
      <c r="S143" s="185" t="s">
        <v>43</v>
      </c>
      <c r="T143" s="182" t="s">
        <v>44</v>
      </c>
      <c r="U143" s="182" t="s">
        <v>35</v>
      </c>
      <c r="V143" s="182" t="s">
        <v>315</v>
      </c>
      <c r="W143" s="214">
        <v>0.25</v>
      </c>
      <c r="X143" s="214">
        <v>0.65</v>
      </c>
      <c r="Y143" s="214">
        <v>0.1</v>
      </c>
      <c r="Z143" s="214">
        <v>0.43</v>
      </c>
      <c r="AA143" s="214">
        <v>0.33</v>
      </c>
      <c r="AB143" s="214">
        <v>0.24</v>
      </c>
    </row>
    <row r="144" spans="1:28" s="303" customFormat="1" ht="15" customHeight="1">
      <c r="A144" s="233" t="s">
        <v>426</v>
      </c>
      <c r="B144" s="234" t="s">
        <v>427</v>
      </c>
      <c r="C144" s="209"/>
      <c r="D144" s="209" t="s">
        <v>35</v>
      </c>
      <c r="E144" s="209"/>
      <c r="F144" s="209" t="s">
        <v>35</v>
      </c>
      <c r="G144" s="225" t="s">
        <v>35</v>
      </c>
      <c r="H144" s="209"/>
      <c r="I144" s="209"/>
      <c r="J144" s="209"/>
      <c r="K144" s="209"/>
      <c r="L144" s="209">
        <v>3</v>
      </c>
      <c r="M144" s="209">
        <v>4</v>
      </c>
      <c r="N144" s="209" t="s">
        <v>46</v>
      </c>
      <c r="O144" s="209" t="s">
        <v>45</v>
      </c>
      <c r="P144" s="209" t="s">
        <v>38</v>
      </c>
      <c r="Q144" s="212">
        <v>0.27</v>
      </c>
      <c r="R144" s="209">
        <v>0.49</v>
      </c>
      <c r="S144" s="185" t="s">
        <v>43</v>
      </c>
      <c r="T144" s="213" t="s">
        <v>44</v>
      </c>
      <c r="U144" s="213" t="s">
        <v>35</v>
      </c>
      <c r="V144" s="213" t="s">
        <v>315</v>
      </c>
      <c r="W144" s="214">
        <v>0.09</v>
      </c>
      <c r="X144" s="214">
        <v>0.88</v>
      </c>
      <c r="Y144" s="214">
        <v>0.03</v>
      </c>
      <c r="Z144" s="214">
        <v>0.35</v>
      </c>
      <c r="AA144" s="214">
        <v>0.46</v>
      </c>
      <c r="AB144" s="214">
        <v>0.19</v>
      </c>
    </row>
    <row r="145" spans="1:28" s="14" customFormat="1" ht="15" customHeight="1" thickBot="1">
      <c r="A145" s="189" t="s">
        <v>137</v>
      </c>
      <c r="B145" s="259" t="s">
        <v>104</v>
      </c>
      <c r="C145" s="193"/>
      <c r="D145" s="193" t="s">
        <v>35</v>
      </c>
      <c r="E145" s="193"/>
      <c r="F145" s="193" t="s">
        <v>35</v>
      </c>
      <c r="G145" s="265" t="s">
        <v>35</v>
      </c>
      <c r="H145" s="193"/>
      <c r="I145" s="193"/>
      <c r="J145" s="193"/>
      <c r="K145" s="193"/>
      <c r="L145" s="193">
        <v>3</v>
      </c>
      <c r="M145" s="193">
        <v>4</v>
      </c>
      <c r="N145" s="193" t="s">
        <v>46</v>
      </c>
      <c r="O145" s="193" t="s">
        <v>45</v>
      </c>
      <c r="P145" s="193" t="s">
        <v>38</v>
      </c>
      <c r="Q145" s="196">
        <v>0.27</v>
      </c>
      <c r="R145" s="193">
        <v>0.49</v>
      </c>
      <c r="S145" s="185" t="s">
        <v>43</v>
      </c>
      <c r="T145" s="193" t="s">
        <v>44</v>
      </c>
      <c r="U145" s="193" t="s">
        <v>35</v>
      </c>
      <c r="V145" s="193" t="s">
        <v>315</v>
      </c>
      <c r="W145" s="214">
        <v>0.09</v>
      </c>
      <c r="X145" s="214">
        <v>0.89</v>
      </c>
      <c r="Y145" s="214">
        <v>0.02</v>
      </c>
      <c r="Z145" s="214">
        <v>0.34</v>
      </c>
      <c r="AA145" s="214">
        <v>0.48</v>
      </c>
      <c r="AB145" s="214">
        <v>0.18</v>
      </c>
    </row>
    <row r="146" spans="1:28" s="14" customFormat="1" ht="15" customHeight="1">
      <c r="A146" s="168" t="s">
        <v>242</v>
      </c>
      <c r="B146" s="255" t="s">
        <v>240</v>
      </c>
      <c r="C146" s="172"/>
      <c r="D146" s="172"/>
      <c r="E146" s="172"/>
      <c r="F146" s="172" t="s">
        <v>35</v>
      </c>
      <c r="G146" s="263" t="s">
        <v>35</v>
      </c>
      <c r="H146" s="172"/>
      <c r="I146" s="172"/>
      <c r="J146" s="172"/>
      <c r="K146" s="172"/>
      <c r="L146" s="172">
        <v>3</v>
      </c>
      <c r="M146" s="172">
        <v>3</v>
      </c>
      <c r="N146" s="256" t="s">
        <v>36</v>
      </c>
      <c r="O146" s="172" t="s">
        <v>37</v>
      </c>
      <c r="P146" s="172" t="s">
        <v>244</v>
      </c>
      <c r="Q146" s="175">
        <v>0.17</v>
      </c>
      <c r="R146" s="172">
        <v>0.45</v>
      </c>
      <c r="S146" s="172" t="s">
        <v>43</v>
      </c>
      <c r="T146" s="172" t="s">
        <v>323</v>
      </c>
      <c r="U146" s="172" t="s">
        <v>35</v>
      </c>
      <c r="V146" s="172" t="s">
        <v>315</v>
      </c>
      <c r="W146" s="205">
        <v>0.48</v>
      </c>
      <c r="X146" s="205">
        <v>0.19</v>
      </c>
      <c r="Y146" s="205">
        <v>0.33</v>
      </c>
      <c r="Z146" s="205" t="s">
        <v>315</v>
      </c>
      <c r="AA146" s="205" t="s">
        <v>315</v>
      </c>
      <c r="AB146" s="206" t="s">
        <v>315</v>
      </c>
    </row>
    <row r="147" spans="1:28" s="14" customFormat="1" ht="15" customHeight="1">
      <c r="A147" s="270" t="s">
        <v>1214</v>
      </c>
      <c r="B147" s="271" t="s">
        <v>1215</v>
      </c>
      <c r="C147" s="186"/>
      <c r="D147" s="186"/>
      <c r="E147" s="186"/>
      <c r="F147" s="186" t="s">
        <v>35</v>
      </c>
      <c r="G147" s="289" t="s">
        <v>35</v>
      </c>
      <c r="H147" s="186"/>
      <c r="I147" s="186"/>
      <c r="J147" s="186"/>
      <c r="K147" s="186"/>
      <c r="L147" s="186">
        <v>3</v>
      </c>
      <c r="M147" s="186">
        <v>3</v>
      </c>
      <c r="N147" s="269" t="s">
        <v>36</v>
      </c>
      <c r="O147" s="186" t="s">
        <v>37</v>
      </c>
      <c r="P147" s="186" t="s">
        <v>244</v>
      </c>
      <c r="Q147" s="261">
        <v>0.17</v>
      </c>
      <c r="R147" s="186">
        <v>0.45</v>
      </c>
      <c r="S147" s="186" t="s">
        <v>43</v>
      </c>
      <c r="T147" s="186" t="s">
        <v>323</v>
      </c>
      <c r="U147" s="186" t="s">
        <v>35</v>
      </c>
      <c r="V147" s="186" t="s">
        <v>315</v>
      </c>
      <c r="W147" s="244">
        <v>0.28000000000000003</v>
      </c>
      <c r="X147" s="244">
        <v>0.53</v>
      </c>
      <c r="Y147" s="244">
        <v>0.19</v>
      </c>
      <c r="Z147" s="244" t="s">
        <v>315</v>
      </c>
      <c r="AA147" s="244" t="s">
        <v>315</v>
      </c>
      <c r="AB147" s="245" t="s">
        <v>315</v>
      </c>
    </row>
    <row r="148" spans="1:28" s="14" customFormat="1" ht="15" customHeight="1" thickBot="1">
      <c r="A148" s="189" t="s">
        <v>243</v>
      </c>
      <c r="B148" s="259" t="s">
        <v>241</v>
      </c>
      <c r="C148" s="193"/>
      <c r="D148" s="193"/>
      <c r="E148" s="193"/>
      <c r="F148" s="193" t="s">
        <v>35</v>
      </c>
      <c r="G148" s="265" t="s">
        <v>35</v>
      </c>
      <c r="H148" s="193"/>
      <c r="I148" s="193"/>
      <c r="J148" s="193"/>
      <c r="K148" s="193"/>
      <c r="L148" s="193">
        <v>3</v>
      </c>
      <c r="M148" s="193">
        <v>3</v>
      </c>
      <c r="N148" s="260" t="s">
        <v>36</v>
      </c>
      <c r="O148" s="193" t="s">
        <v>37</v>
      </c>
      <c r="P148" s="193" t="s">
        <v>244</v>
      </c>
      <c r="Q148" s="196">
        <v>0.17</v>
      </c>
      <c r="R148" s="193">
        <v>0.45</v>
      </c>
      <c r="S148" s="193" t="s">
        <v>43</v>
      </c>
      <c r="T148" s="193" t="s">
        <v>323</v>
      </c>
      <c r="U148" s="193" t="s">
        <v>35</v>
      </c>
      <c r="V148" s="193" t="s">
        <v>315</v>
      </c>
      <c r="W148" s="222">
        <v>0.36</v>
      </c>
      <c r="X148" s="222">
        <v>0.37</v>
      </c>
      <c r="Y148" s="222">
        <v>0.27</v>
      </c>
      <c r="Z148" s="222" t="s">
        <v>315</v>
      </c>
      <c r="AA148" s="222" t="s">
        <v>315</v>
      </c>
      <c r="AB148" s="223" t="s">
        <v>315</v>
      </c>
    </row>
    <row r="149" spans="1:28" s="14" customFormat="1" ht="15" customHeight="1">
      <c r="A149" s="231" t="s">
        <v>428</v>
      </c>
      <c r="B149" s="232" t="s">
        <v>429</v>
      </c>
      <c r="C149" s="200"/>
      <c r="D149" s="200"/>
      <c r="E149" s="200"/>
      <c r="F149" s="200"/>
      <c r="G149" s="201" t="s">
        <v>35</v>
      </c>
      <c r="H149" s="200"/>
      <c r="I149" s="200"/>
      <c r="J149" s="200"/>
      <c r="K149" s="200"/>
      <c r="L149" s="202">
        <v>1</v>
      </c>
      <c r="M149" s="202"/>
      <c r="N149" s="200" t="s">
        <v>36</v>
      </c>
      <c r="O149" s="204" t="s">
        <v>37</v>
      </c>
      <c r="P149" s="200">
        <v>127</v>
      </c>
      <c r="Q149" s="200">
        <v>0.22</v>
      </c>
      <c r="R149" s="200">
        <v>0.38</v>
      </c>
      <c r="S149" s="204" t="s">
        <v>43</v>
      </c>
      <c r="T149" s="204" t="s">
        <v>41</v>
      </c>
      <c r="U149" s="204" t="s">
        <v>315</v>
      </c>
      <c r="V149" s="204" t="s">
        <v>315</v>
      </c>
      <c r="W149" s="205">
        <v>0.35</v>
      </c>
      <c r="X149" s="205">
        <v>0.49</v>
      </c>
      <c r="Y149" s="205">
        <v>0.16</v>
      </c>
      <c r="Z149" s="205" t="s">
        <v>315</v>
      </c>
      <c r="AA149" s="205" t="s">
        <v>315</v>
      </c>
      <c r="AB149" s="206" t="s">
        <v>315</v>
      </c>
    </row>
    <row r="150" spans="1:28" s="14" customFormat="1" ht="15" customHeight="1">
      <c r="A150" s="304" t="s">
        <v>430</v>
      </c>
      <c r="B150" s="305" t="s">
        <v>431</v>
      </c>
      <c r="C150" s="241"/>
      <c r="D150" s="241"/>
      <c r="E150" s="241"/>
      <c r="F150" s="241"/>
      <c r="G150" s="306" t="s">
        <v>35</v>
      </c>
      <c r="H150" s="241"/>
      <c r="I150" s="241"/>
      <c r="J150" s="241"/>
      <c r="K150" s="241"/>
      <c r="L150" s="307">
        <v>1</v>
      </c>
      <c r="M150" s="307"/>
      <c r="N150" s="241" t="s">
        <v>36</v>
      </c>
      <c r="O150" s="243" t="s">
        <v>37</v>
      </c>
      <c r="P150" s="241">
        <v>127</v>
      </c>
      <c r="Q150" s="241">
        <v>0.22</v>
      </c>
      <c r="R150" s="241">
        <v>0.38</v>
      </c>
      <c r="S150" s="243" t="s">
        <v>43</v>
      </c>
      <c r="T150" s="243" t="s">
        <v>41</v>
      </c>
      <c r="U150" s="243" t="s">
        <v>315</v>
      </c>
      <c r="V150" s="243" t="s">
        <v>315</v>
      </c>
      <c r="W150" s="244">
        <v>0.6</v>
      </c>
      <c r="X150" s="244">
        <v>0.08</v>
      </c>
      <c r="Y150" s="244">
        <v>0.32</v>
      </c>
      <c r="Z150" s="244" t="s">
        <v>315</v>
      </c>
      <c r="AA150" s="244" t="s">
        <v>315</v>
      </c>
      <c r="AB150" s="245" t="s">
        <v>315</v>
      </c>
    </row>
    <row r="151" spans="1:28" s="14" customFormat="1" ht="15" customHeight="1">
      <c r="A151" s="233" t="s">
        <v>432</v>
      </c>
      <c r="B151" s="234" t="s">
        <v>433</v>
      </c>
      <c r="C151" s="209"/>
      <c r="D151" s="209"/>
      <c r="E151" s="209"/>
      <c r="F151" s="209"/>
      <c r="G151" s="210" t="s">
        <v>35</v>
      </c>
      <c r="H151" s="209"/>
      <c r="I151" s="209"/>
      <c r="J151" s="209"/>
      <c r="K151" s="209"/>
      <c r="L151" s="211">
        <v>1</v>
      </c>
      <c r="M151" s="211"/>
      <c r="N151" s="209" t="s">
        <v>36</v>
      </c>
      <c r="O151" s="213" t="s">
        <v>37</v>
      </c>
      <c r="P151" s="209">
        <v>127</v>
      </c>
      <c r="Q151" s="209">
        <v>0.22</v>
      </c>
      <c r="R151" s="209">
        <v>0.38</v>
      </c>
      <c r="S151" s="213" t="s">
        <v>43</v>
      </c>
      <c r="T151" s="213" t="s">
        <v>41</v>
      </c>
      <c r="U151" s="243" t="s">
        <v>315</v>
      </c>
      <c r="V151" s="243" t="s">
        <v>315</v>
      </c>
      <c r="W151" s="244">
        <v>0.56000000000000005</v>
      </c>
      <c r="X151" s="244">
        <v>0.13</v>
      </c>
      <c r="Y151" s="244">
        <v>0.31</v>
      </c>
      <c r="Z151" s="244" t="s">
        <v>315</v>
      </c>
      <c r="AA151" s="244" t="s">
        <v>315</v>
      </c>
      <c r="AB151" s="245" t="s">
        <v>315</v>
      </c>
    </row>
    <row r="152" spans="1:28" s="14" customFormat="1" ht="15" customHeight="1">
      <c r="A152" s="233" t="s">
        <v>434</v>
      </c>
      <c r="B152" s="234" t="s">
        <v>435</v>
      </c>
      <c r="C152" s="209"/>
      <c r="D152" s="209"/>
      <c r="E152" s="209"/>
      <c r="F152" s="209"/>
      <c r="G152" s="210" t="s">
        <v>35</v>
      </c>
      <c r="H152" s="209"/>
      <c r="I152" s="209"/>
      <c r="J152" s="209"/>
      <c r="K152" s="209"/>
      <c r="L152" s="211">
        <v>1</v>
      </c>
      <c r="M152" s="211"/>
      <c r="N152" s="209" t="s">
        <v>36</v>
      </c>
      <c r="O152" s="213" t="s">
        <v>37</v>
      </c>
      <c r="P152" s="209">
        <v>127</v>
      </c>
      <c r="Q152" s="209">
        <v>0.22</v>
      </c>
      <c r="R152" s="209">
        <v>0.38</v>
      </c>
      <c r="S152" s="213" t="s">
        <v>43</v>
      </c>
      <c r="T152" s="213" t="s">
        <v>41</v>
      </c>
      <c r="U152" s="243" t="s">
        <v>315</v>
      </c>
      <c r="V152" s="243" t="s">
        <v>315</v>
      </c>
      <c r="W152" s="244">
        <v>0.52</v>
      </c>
      <c r="X152" s="244">
        <v>0.18</v>
      </c>
      <c r="Y152" s="244">
        <v>0.3</v>
      </c>
      <c r="Z152" s="244" t="s">
        <v>315</v>
      </c>
      <c r="AA152" s="244" t="s">
        <v>315</v>
      </c>
      <c r="AB152" s="245" t="s">
        <v>315</v>
      </c>
    </row>
    <row r="153" spans="1:28" s="14" customFormat="1" ht="15" customHeight="1">
      <c r="A153" s="233" t="s">
        <v>436</v>
      </c>
      <c r="B153" s="234" t="s">
        <v>437</v>
      </c>
      <c r="C153" s="209"/>
      <c r="D153" s="209"/>
      <c r="E153" s="209"/>
      <c r="F153" s="209"/>
      <c r="G153" s="210" t="s">
        <v>35</v>
      </c>
      <c r="H153" s="209"/>
      <c r="I153" s="209"/>
      <c r="J153" s="209"/>
      <c r="K153" s="209"/>
      <c r="L153" s="211">
        <v>1</v>
      </c>
      <c r="M153" s="211"/>
      <c r="N153" s="209" t="s">
        <v>36</v>
      </c>
      <c r="O153" s="213" t="s">
        <v>37</v>
      </c>
      <c r="P153" s="209">
        <v>127</v>
      </c>
      <c r="Q153" s="209">
        <v>0.22</v>
      </c>
      <c r="R153" s="209">
        <v>0.38</v>
      </c>
      <c r="S153" s="213" t="s">
        <v>43</v>
      </c>
      <c r="T153" s="213" t="s">
        <v>41</v>
      </c>
      <c r="U153" s="243" t="s">
        <v>315</v>
      </c>
      <c r="V153" s="243" t="s">
        <v>315</v>
      </c>
      <c r="W153" s="244">
        <v>0.48</v>
      </c>
      <c r="X153" s="244">
        <v>0.22</v>
      </c>
      <c r="Y153" s="244">
        <v>0.3</v>
      </c>
      <c r="Z153" s="244" t="s">
        <v>315</v>
      </c>
      <c r="AA153" s="244" t="s">
        <v>315</v>
      </c>
      <c r="AB153" s="245" t="s">
        <v>315</v>
      </c>
    </row>
    <row r="154" spans="1:28" s="14" customFormat="1" ht="15" customHeight="1">
      <c r="A154" s="233" t="s">
        <v>438</v>
      </c>
      <c r="B154" s="234" t="s">
        <v>439</v>
      </c>
      <c r="C154" s="209"/>
      <c r="D154" s="209"/>
      <c r="E154" s="209"/>
      <c r="F154" s="209"/>
      <c r="G154" s="210" t="s">
        <v>35</v>
      </c>
      <c r="H154" s="209"/>
      <c r="I154" s="209"/>
      <c r="J154" s="209"/>
      <c r="K154" s="209"/>
      <c r="L154" s="211">
        <v>1</v>
      </c>
      <c r="M154" s="211"/>
      <c r="N154" s="209" t="s">
        <v>36</v>
      </c>
      <c r="O154" s="213" t="s">
        <v>37</v>
      </c>
      <c r="P154" s="209">
        <v>127</v>
      </c>
      <c r="Q154" s="209">
        <v>0.22</v>
      </c>
      <c r="R154" s="209">
        <v>0.38</v>
      </c>
      <c r="S154" s="213" t="s">
        <v>43</v>
      </c>
      <c r="T154" s="213" t="s">
        <v>41</v>
      </c>
      <c r="U154" s="243" t="s">
        <v>315</v>
      </c>
      <c r="V154" s="243" t="s">
        <v>315</v>
      </c>
      <c r="W154" s="244">
        <v>0.39</v>
      </c>
      <c r="X154" s="244">
        <v>0.4</v>
      </c>
      <c r="Y154" s="244">
        <v>0.21</v>
      </c>
      <c r="Z154" s="244" t="s">
        <v>315</v>
      </c>
      <c r="AA154" s="244" t="s">
        <v>315</v>
      </c>
      <c r="AB154" s="245" t="s">
        <v>315</v>
      </c>
    </row>
    <row r="155" spans="1:28" s="14" customFormat="1" ht="15" customHeight="1">
      <c r="A155" s="233" t="s">
        <v>440</v>
      </c>
      <c r="B155" s="234" t="s">
        <v>441</v>
      </c>
      <c r="C155" s="209"/>
      <c r="D155" s="209"/>
      <c r="E155" s="209"/>
      <c r="F155" s="209"/>
      <c r="G155" s="210" t="s">
        <v>35</v>
      </c>
      <c r="H155" s="209"/>
      <c r="I155" s="209"/>
      <c r="J155" s="209"/>
      <c r="K155" s="209"/>
      <c r="L155" s="211">
        <v>1</v>
      </c>
      <c r="M155" s="211"/>
      <c r="N155" s="209" t="s">
        <v>36</v>
      </c>
      <c r="O155" s="213" t="s">
        <v>37</v>
      </c>
      <c r="P155" s="209">
        <v>127</v>
      </c>
      <c r="Q155" s="209">
        <v>0.22</v>
      </c>
      <c r="R155" s="209">
        <v>0.38</v>
      </c>
      <c r="S155" s="213" t="s">
        <v>43</v>
      </c>
      <c r="T155" s="213" t="s">
        <v>41</v>
      </c>
      <c r="U155" s="243" t="s">
        <v>315</v>
      </c>
      <c r="V155" s="243" t="s">
        <v>315</v>
      </c>
      <c r="W155" s="244">
        <v>0.39</v>
      </c>
      <c r="X155" s="244">
        <v>0.4</v>
      </c>
      <c r="Y155" s="244">
        <v>0.21</v>
      </c>
      <c r="Z155" s="244" t="s">
        <v>315</v>
      </c>
      <c r="AA155" s="244" t="s">
        <v>315</v>
      </c>
      <c r="AB155" s="245" t="s">
        <v>315</v>
      </c>
    </row>
    <row r="156" spans="1:28" s="14" customFormat="1" ht="15" customHeight="1" thickBot="1">
      <c r="A156" s="239" t="s">
        <v>442</v>
      </c>
      <c r="B156" s="240" t="s">
        <v>443</v>
      </c>
      <c r="C156" s="217"/>
      <c r="D156" s="217"/>
      <c r="E156" s="217"/>
      <c r="F156" s="217"/>
      <c r="G156" s="218" t="s">
        <v>35</v>
      </c>
      <c r="H156" s="217"/>
      <c r="I156" s="217"/>
      <c r="J156" s="217"/>
      <c r="K156" s="217"/>
      <c r="L156" s="219">
        <v>1</v>
      </c>
      <c r="M156" s="219"/>
      <c r="N156" s="217" t="s">
        <v>36</v>
      </c>
      <c r="O156" s="221" t="s">
        <v>37</v>
      </c>
      <c r="P156" s="217">
        <v>127</v>
      </c>
      <c r="Q156" s="217">
        <v>0.22</v>
      </c>
      <c r="R156" s="217">
        <v>0.38</v>
      </c>
      <c r="S156" s="221" t="s">
        <v>43</v>
      </c>
      <c r="T156" s="221" t="s">
        <v>41</v>
      </c>
      <c r="U156" s="308" t="s">
        <v>315</v>
      </c>
      <c r="V156" s="308" t="s">
        <v>315</v>
      </c>
      <c r="W156" s="309">
        <v>0.16</v>
      </c>
      <c r="X156" s="309">
        <v>0.78</v>
      </c>
      <c r="Y156" s="309">
        <v>0.06</v>
      </c>
      <c r="Z156" s="309" t="s">
        <v>315</v>
      </c>
      <c r="AA156" s="309" t="s">
        <v>315</v>
      </c>
      <c r="AB156" s="310" t="s">
        <v>315</v>
      </c>
    </row>
    <row r="157" spans="1:28" s="317" customFormat="1" ht="15" customHeight="1">
      <c r="A157" s="311" t="s">
        <v>444</v>
      </c>
      <c r="B157" s="312" t="s">
        <v>445</v>
      </c>
      <c r="C157" s="313"/>
      <c r="D157" s="172"/>
      <c r="E157" s="172"/>
      <c r="F157" s="172"/>
      <c r="G157" s="173" t="s">
        <v>35</v>
      </c>
      <c r="H157" s="172"/>
      <c r="I157" s="172"/>
      <c r="J157" s="172"/>
      <c r="K157" s="172"/>
      <c r="L157" s="170" t="s">
        <v>111</v>
      </c>
      <c r="M157" s="172"/>
      <c r="N157" s="314" t="s">
        <v>36</v>
      </c>
      <c r="O157" s="263" t="s">
        <v>37</v>
      </c>
      <c r="P157" s="263">
        <v>127</v>
      </c>
      <c r="Q157" s="315">
        <v>0.17</v>
      </c>
      <c r="R157" s="263">
        <v>0.41</v>
      </c>
      <c r="S157" s="213" t="s">
        <v>43</v>
      </c>
      <c r="T157" s="316" t="s">
        <v>219</v>
      </c>
      <c r="U157" s="316" t="s">
        <v>315</v>
      </c>
      <c r="V157" s="316" t="s">
        <v>315</v>
      </c>
      <c r="W157" s="205" t="s">
        <v>315</v>
      </c>
      <c r="X157" s="205" t="s">
        <v>315</v>
      </c>
      <c r="Y157" s="205" t="s">
        <v>315</v>
      </c>
      <c r="Z157" s="205" t="s">
        <v>315</v>
      </c>
      <c r="AA157" s="205" t="s">
        <v>315</v>
      </c>
      <c r="AB157" s="206" t="s">
        <v>315</v>
      </c>
    </row>
    <row r="158" spans="1:28" s="317" customFormat="1" ht="15" customHeight="1">
      <c r="A158" s="318" t="s">
        <v>446</v>
      </c>
      <c r="B158" s="319" t="s">
        <v>447</v>
      </c>
      <c r="C158" s="320"/>
      <c r="D158" s="182"/>
      <c r="E158" s="182"/>
      <c r="F158" s="182"/>
      <c r="G158" s="183" t="s">
        <v>35</v>
      </c>
      <c r="H158" s="182"/>
      <c r="I158" s="182"/>
      <c r="J158" s="182"/>
      <c r="K158" s="182"/>
      <c r="L158" s="180" t="s">
        <v>111</v>
      </c>
      <c r="M158" s="182"/>
      <c r="N158" s="321" t="s">
        <v>36</v>
      </c>
      <c r="O158" s="264" t="s">
        <v>37</v>
      </c>
      <c r="P158" s="264">
        <v>127</v>
      </c>
      <c r="Q158" s="322">
        <v>0.17</v>
      </c>
      <c r="R158" s="264">
        <v>0.41</v>
      </c>
      <c r="S158" s="213" t="s">
        <v>43</v>
      </c>
      <c r="T158" s="323" t="s">
        <v>219</v>
      </c>
      <c r="U158" s="323" t="s">
        <v>315</v>
      </c>
      <c r="V158" s="323" t="s">
        <v>315</v>
      </c>
      <c r="W158" s="214" t="s">
        <v>315</v>
      </c>
      <c r="X158" s="214" t="s">
        <v>315</v>
      </c>
      <c r="Y158" s="214" t="s">
        <v>315</v>
      </c>
      <c r="Z158" s="214" t="s">
        <v>315</v>
      </c>
      <c r="AA158" s="214" t="s">
        <v>315</v>
      </c>
      <c r="AB158" s="215" t="s">
        <v>315</v>
      </c>
    </row>
    <row r="159" spans="1:28" s="317" customFormat="1" ht="15" customHeight="1">
      <c r="A159" s="318" t="s">
        <v>448</v>
      </c>
      <c r="B159" s="319" t="s">
        <v>449</v>
      </c>
      <c r="C159" s="320"/>
      <c r="D159" s="182"/>
      <c r="E159" s="182"/>
      <c r="F159" s="182"/>
      <c r="G159" s="183" t="s">
        <v>35</v>
      </c>
      <c r="H159" s="182"/>
      <c r="I159" s="182"/>
      <c r="J159" s="182"/>
      <c r="K159" s="182"/>
      <c r="L159" s="180" t="s">
        <v>111</v>
      </c>
      <c r="M159" s="182"/>
      <c r="N159" s="321" t="s">
        <v>36</v>
      </c>
      <c r="O159" s="264" t="s">
        <v>37</v>
      </c>
      <c r="P159" s="264">
        <v>127</v>
      </c>
      <c r="Q159" s="322">
        <v>0.17</v>
      </c>
      <c r="R159" s="264">
        <v>0.41</v>
      </c>
      <c r="S159" s="213" t="s">
        <v>43</v>
      </c>
      <c r="T159" s="323" t="s">
        <v>219</v>
      </c>
      <c r="U159" s="323" t="s">
        <v>315</v>
      </c>
      <c r="V159" s="323" t="s">
        <v>315</v>
      </c>
      <c r="W159" s="214" t="s">
        <v>315</v>
      </c>
      <c r="X159" s="214" t="s">
        <v>315</v>
      </c>
      <c r="Y159" s="214" t="s">
        <v>315</v>
      </c>
      <c r="Z159" s="214" t="s">
        <v>315</v>
      </c>
      <c r="AA159" s="214" t="s">
        <v>315</v>
      </c>
      <c r="AB159" s="215" t="s">
        <v>315</v>
      </c>
    </row>
    <row r="160" spans="1:28" s="317" customFormat="1" ht="15" customHeight="1">
      <c r="A160" s="318" t="s">
        <v>450</v>
      </c>
      <c r="B160" s="319" t="s">
        <v>451</v>
      </c>
      <c r="C160" s="320"/>
      <c r="D160" s="182"/>
      <c r="E160" s="182"/>
      <c r="F160" s="182"/>
      <c r="G160" s="183" t="s">
        <v>35</v>
      </c>
      <c r="H160" s="182"/>
      <c r="I160" s="182"/>
      <c r="J160" s="182"/>
      <c r="K160" s="182"/>
      <c r="L160" s="180" t="s">
        <v>111</v>
      </c>
      <c r="M160" s="182"/>
      <c r="N160" s="321" t="s">
        <v>36</v>
      </c>
      <c r="O160" s="264" t="s">
        <v>37</v>
      </c>
      <c r="P160" s="264">
        <v>127</v>
      </c>
      <c r="Q160" s="322">
        <v>0.17</v>
      </c>
      <c r="R160" s="264">
        <v>0.41</v>
      </c>
      <c r="S160" s="213" t="s">
        <v>43</v>
      </c>
      <c r="T160" s="323" t="s">
        <v>219</v>
      </c>
      <c r="U160" s="323" t="s">
        <v>315</v>
      </c>
      <c r="V160" s="323" t="s">
        <v>315</v>
      </c>
      <c r="W160" s="214" t="s">
        <v>315</v>
      </c>
      <c r="X160" s="214" t="s">
        <v>315</v>
      </c>
      <c r="Y160" s="214" t="s">
        <v>315</v>
      </c>
      <c r="Z160" s="214" t="s">
        <v>315</v>
      </c>
      <c r="AA160" s="214" t="s">
        <v>315</v>
      </c>
      <c r="AB160" s="215" t="s">
        <v>315</v>
      </c>
    </row>
    <row r="161" spans="1:28" s="317" customFormat="1" ht="15" customHeight="1">
      <c r="A161" s="318" t="s">
        <v>452</v>
      </c>
      <c r="B161" s="319" t="s">
        <v>453</v>
      </c>
      <c r="C161" s="320"/>
      <c r="D161" s="182"/>
      <c r="E161" s="182"/>
      <c r="F161" s="182"/>
      <c r="G161" s="183" t="s">
        <v>35</v>
      </c>
      <c r="H161" s="182"/>
      <c r="I161" s="182"/>
      <c r="J161" s="182"/>
      <c r="K161" s="182"/>
      <c r="L161" s="180" t="s">
        <v>111</v>
      </c>
      <c r="M161" s="182"/>
      <c r="N161" s="321" t="s">
        <v>36</v>
      </c>
      <c r="O161" s="264" t="s">
        <v>37</v>
      </c>
      <c r="P161" s="264">
        <v>127</v>
      </c>
      <c r="Q161" s="322">
        <v>0.17</v>
      </c>
      <c r="R161" s="264">
        <v>0.41</v>
      </c>
      <c r="S161" s="213" t="s">
        <v>43</v>
      </c>
      <c r="T161" s="323" t="s">
        <v>219</v>
      </c>
      <c r="U161" s="323" t="s">
        <v>315</v>
      </c>
      <c r="V161" s="323" t="s">
        <v>315</v>
      </c>
      <c r="W161" s="214" t="s">
        <v>315</v>
      </c>
      <c r="X161" s="214" t="s">
        <v>315</v>
      </c>
      <c r="Y161" s="214" t="s">
        <v>315</v>
      </c>
      <c r="Z161" s="214" t="s">
        <v>315</v>
      </c>
      <c r="AA161" s="214" t="s">
        <v>315</v>
      </c>
      <c r="AB161" s="215" t="s">
        <v>315</v>
      </c>
    </row>
    <row r="162" spans="1:28" s="317" customFormat="1" ht="15" customHeight="1">
      <c r="A162" s="318" t="s">
        <v>454</v>
      </c>
      <c r="B162" s="319" t="s">
        <v>455</v>
      </c>
      <c r="C162" s="320"/>
      <c r="D162" s="182"/>
      <c r="E162" s="182"/>
      <c r="F162" s="182"/>
      <c r="G162" s="183" t="s">
        <v>35</v>
      </c>
      <c r="H162" s="182"/>
      <c r="I162" s="182"/>
      <c r="J162" s="182"/>
      <c r="K162" s="182"/>
      <c r="L162" s="180" t="s">
        <v>111</v>
      </c>
      <c r="M162" s="182"/>
      <c r="N162" s="321" t="s">
        <v>36</v>
      </c>
      <c r="O162" s="264" t="s">
        <v>37</v>
      </c>
      <c r="P162" s="264">
        <v>127</v>
      </c>
      <c r="Q162" s="322">
        <v>0.17</v>
      </c>
      <c r="R162" s="264">
        <v>0.41</v>
      </c>
      <c r="S162" s="213" t="s">
        <v>43</v>
      </c>
      <c r="T162" s="323" t="s">
        <v>219</v>
      </c>
      <c r="U162" s="323" t="s">
        <v>315</v>
      </c>
      <c r="V162" s="323" t="s">
        <v>315</v>
      </c>
      <c r="W162" s="214" t="s">
        <v>315</v>
      </c>
      <c r="X162" s="214" t="s">
        <v>315</v>
      </c>
      <c r="Y162" s="214" t="s">
        <v>315</v>
      </c>
      <c r="Z162" s="214" t="s">
        <v>315</v>
      </c>
      <c r="AA162" s="214" t="s">
        <v>315</v>
      </c>
      <c r="AB162" s="215" t="s">
        <v>315</v>
      </c>
    </row>
    <row r="163" spans="1:28" s="317" customFormat="1" ht="15" customHeight="1" thickBot="1">
      <c r="A163" s="324" t="s">
        <v>456</v>
      </c>
      <c r="B163" s="325" t="s">
        <v>457</v>
      </c>
      <c r="C163" s="326"/>
      <c r="D163" s="193"/>
      <c r="E163" s="193"/>
      <c r="F163" s="193"/>
      <c r="G163" s="194" t="s">
        <v>35</v>
      </c>
      <c r="H163" s="193"/>
      <c r="I163" s="193"/>
      <c r="J163" s="193"/>
      <c r="K163" s="193"/>
      <c r="L163" s="191" t="s">
        <v>111</v>
      </c>
      <c r="M163" s="193"/>
      <c r="N163" s="327" t="s">
        <v>36</v>
      </c>
      <c r="O163" s="265" t="s">
        <v>37</v>
      </c>
      <c r="P163" s="265">
        <v>127</v>
      </c>
      <c r="Q163" s="328">
        <v>0.17</v>
      </c>
      <c r="R163" s="265">
        <v>0.41</v>
      </c>
      <c r="S163" s="221" t="s">
        <v>43</v>
      </c>
      <c r="T163" s="329" t="s">
        <v>219</v>
      </c>
      <c r="U163" s="329" t="s">
        <v>315</v>
      </c>
      <c r="V163" s="329" t="s">
        <v>315</v>
      </c>
      <c r="W163" s="222" t="s">
        <v>315</v>
      </c>
      <c r="X163" s="222" t="s">
        <v>315</v>
      </c>
      <c r="Y163" s="222" t="s">
        <v>315</v>
      </c>
      <c r="Z163" s="222" t="s">
        <v>315</v>
      </c>
      <c r="AA163" s="222" t="s">
        <v>315</v>
      </c>
      <c r="AB163" s="223" t="s">
        <v>315</v>
      </c>
    </row>
    <row r="164" spans="1:28" s="14" customFormat="1" ht="15" customHeight="1">
      <c r="A164" s="168" t="s">
        <v>215</v>
      </c>
      <c r="B164" s="255" t="s">
        <v>211</v>
      </c>
      <c r="C164" s="172"/>
      <c r="D164" s="172"/>
      <c r="E164" s="172"/>
      <c r="F164" s="172"/>
      <c r="G164" s="173" t="s">
        <v>35</v>
      </c>
      <c r="H164" s="172"/>
      <c r="I164" s="172"/>
      <c r="J164" s="172"/>
      <c r="K164" s="172"/>
      <c r="L164" s="170" t="s">
        <v>458</v>
      </c>
      <c r="M164" s="172"/>
      <c r="N164" s="256" t="s">
        <v>36</v>
      </c>
      <c r="O164" s="172" t="s">
        <v>39</v>
      </c>
      <c r="P164" s="172">
        <v>127</v>
      </c>
      <c r="Q164" s="175">
        <v>0.16500000000000001</v>
      </c>
      <c r="R164" s="175">
        <v>0.4</v>
      </c>
      <c r="S164" s="261" t="s">
        <v>43</v>
      </c>
      <c r="T164" s="261" t="s">
        <v>398</v>
      </c>
      <c r="U164" s="170" t="s">
        <v>315</v>
      </c>
      <c r="V164" s="170" t="s">
        <v>315</v>
      </c>
      <c r="W164" s="205" t="s">
        <v>220</v>
      </c>
      <c r="X164" s="205" t="s">
        <v>221</v>
      </c>
      <c r="Y164" s="205" t="s">
        <v>222</v>
      </c>
      <c r="Z164" s="205" t="s">
        <v>315</v>
      </c>
      <c r="AA164" s="205" t="s">
        <v>315</v>
      </c>
      <c r="AB164" s="206" t="s">
        <v>315</v>
      </c>
    </row>
    <row r="165" spans="1:28" s="14" customFormat="1" ht="15" customHeight="1">
      <c r="A165" s="178" t="s">
        <v>216</v>
      </c>
      <c r="B165" s="257" t="s">
        <v>212</v>
      </c>
      <c r="C165" s="182"/>
      <c r="D165" s="182"/>
      <c r="E165" s="182"/>
      <c r="F165" s="182"/>
      <c r="G165" s="183" t="s">
        <v>35</v>
      </c>
      <c r="H165" s="182"/>
      <c r="I165" s="182"/>
      <c r="J165" s="182"/>
      <c r="K165" s="182"/>
      <c r="L165" s="180" t="s">
        <v>458</v>
      </c>
      <c r="M165" s="182"/>
      <c r="N165" s="258" t="s">
        <v>36</v>
      </c>
      <c r="O165" s="182" t="s">
        <v>39</v>
      </c>
      <c r="P165" s="182">
        <v>127</v>
      </c>
      <c r="Q165" s="185">
        <v>0.16500000000000001</v>
      </c>
      <c r="R165" s="185">
        <v>0.4</v>
      </c>
      <c r="S165" s="261" t="s">
        <v>43</v>
      </c>
      <c r="T165" s="180" t="s">
        <v>398</v>
      </c>
      <c r="U165" s="180" t="s">
        <v>315</v>
      </c>
      <c r="V165" s="180" t="s">
        <v>315</v>
      </c>
      <c r="W165" s="214" t="s">
        <v>223</v>
      </c>
      <c r="X165" s="214" t="s">
        <v>224</v>
      </c>
      <c r="Y165" s="214" t="s">
        <v>225</v>
      </c>
      <c r="Z165" s="214" t="s">
        <v>315</v>
      </c>
      <c r="AA165" s="214" t="s">
        <v>315</v>
      </c>
      <c r="AB165" s="215" t="s">
        <v>315</v>
      </c>
    </row>
    <row r="166" spans="1:28" s="14" customFormat="1" ht="15" customHeight="1">
      <c r="A166" s="178" t="s">
        <v>217</v>
      </c>
      <c r="B166" s="257" t="s">
        <v>213</v>
      </c>
      <c r="C166" s="182"/>
      <c r="D166" s="182"/>
      <c r="E166" s="182"/>
      <c r="F166" s="182"/>
      <c r="G166" s="183" t="s">
        <v>35</v>
      </c>
      <c r="H166" s="182"/>
      <c r="I166" s="182"/>
      <c r="J166" s="182"/>
      <c r="K166" s="182"/>
      <c r="L166" s="180" t="s">
        <v>458</v>
      </c>
      <c r="M166" s="182"/>
      <c r="N166" s="258" t="s">
        <v>36</v>
      </c>
      <c r="O166" s="182" t="s">
        <v>39</v>
      </c>
      <c r="P166" s="182">
        <v>127</v>
      </c>
      <c r="Q166" s="185">
        <v>0.16500000000000001</v>
      </c>
      <c r="R166" s="185">
        <v>0.4</v>
      </c>
      <c r="S166" s="261" t="s">
        <v>43</v>
      </c>
      <c r="T166" s="180" t="s">
        <v>398</v>
      </c>
      <c r="U166" s="180" t="s">
        <v>315</v>
      </c>
      <c r="V166" s="180" t="s">
        <v>315</v>
      </c>
      <c r="W166" s="214" t="s">
        <v>223</v>
      </c>
      <c r="X166" s="214" t="s">
        <v>224</v>
      </c>
      <c r="Y166" s="214" t="s">
        <v>225</v>
      </c>
      <c r="Z166" s="214" t="s">
        <v>315</v>
      </c>
      <c r="AA166" s="214" t="s">
        <v>315</v>
      </c>
      <c r="AB166" s="215" t="s">
        <v>315</v>
      </c>
    </row>
    <row r="167" spans="1:28" s="14" customFormat="1" ht="15" customHeight="1" thickBot="1">
      <c r="A167" s="189" t="s">
        <v>218</v>
      </c>
      <c r="B167" s="259" t="s">
        <v>214</v>
      </c>
      <c r="C167" s="193"/>
      <c r="D167" s="193"/>
      <c r="E167" s="193"/>
      <c r="F167" s="193"/>
      <c r="G167" s="194" t="s">
        <v>35</v>
      </c>
      <c r="H167" s="193"/>
      <c r="I167" s="193"/>
      <c r="J167" s="193"/>
      <c r="K167" s="193"/>
      <c r="L167" s="191" t="s">
        <v>458</v>
      </c>
      <c r="M167" s="193"/>
      <c r="N167" s="260" t="s">
        <v>36</v>
      </c>
      <c r="O167" s="193" t="s">
        <v>39</v>
      </c>
      <c r="P167" s="193">
        <v>127</v>
      </c>
      <c r="Q167" s="196">
        <v>0.16500000000000001</v>
      </c>
      <c r="R167" s="196">
        <v>0.4</v>
      </c>
      <c r="S167" s="196" t="s">
        <v>43</v>
      </c>
      <c r="T167" s="191" t="s">
        <v>398</v>
      </c>
      <c r="U167" s="191" t="s">
        <v>315</v>
      </c>
      <c r="V167" s="191" t="s">
        <v>315</v>
      </c>
      <c r="W167" s="222" t="s">
        <v>573</v>
      </c>
      <c r="X167" s="222" t="s">
        <v>226</v>
      </c>
      <c r="Y167" s="222" t="s">
        <v>227</v>
      </c>
      <c r="Z167" s="222" t="s">
        <v>315</v>
      </c>
      <c r="AA167" s="222" t="s">
        <v>315</v>
      </c>
      <c r="AB167" s="223" t="s">
        <v>315</v>
      </c>
    </row>
    <row r="168" spans="1:28" s="14" customFormat="1" ht="15" customHeight="1">
      <c r="A168" s="168" t="s">
        <v>234</v>
      </c>
      <c r="B168" s="255" t="s">
        <v>228</v>
      </c>
      <c r="C168" s="172"/>
      <c r="D168" s="172"/>
      <c r="E168" s="172"/>
      <c r="F168" s="172"/>
      <c r="G168" s="173" t="s">
        <v>35</v>
      </c>
      <c r="H168" s="172"/>
      <c r="I168" s="172"/>
      <c r="J168" s="172"/>
      <c r="K168" s="172"/>
      <c r="L168" s="170" t="s">
        <v>111</v>
      </c>
      <c r="M168" s="172"/>
      <c r="N168" s="256" t="s">
        <v>36</v>
      </c>
      <c r="O168" s="172" t="s">
        <v>37</v>
      </c>
      <c r="P168" s="172">
        <v>127</v>
      </c>
      <c r="Q168" s="175">
        <v>0.189</v>
      </c>
      <c r="R168" s="172">
        <v>0.48</v>
      </c>
      <c r="S168" s="261" t="s">
        <v>43</v>
      </c>
      <c r="T168" s="261" t="s">
        <v>398</v>
      </c>
      <c r="U168" s="170" t="s">
        <v>315</v>
      </c>
      <c r="V168" s="170" t="s">
        <v>315</v>
      </c>
      <c r="W168" s="205" t="s">
        <v>315</v>
      </c>
      <c r="X168" s="205" t="s">
        <v>315</v>
      </c>
      <c r="Y168" s="205" t="s">
        <v>315</v>
      </c>
      <c r="Z168" s="205" t="s">
        <v>315</v>
      </c>
      <c r="AA168" s="205" t="s">
        <v>315</v>
      </c>
      <c r="AB168" s="206" t="s">
        <v>315</v>
      </c>
    </row>
    <row r="169" spans="1:28" s="14" customFormat="1" ht="15" customHeight="1">
      <c r="A169" s="178" t="s">
        <v>235</v>
      </c>
      <c r="B169" s="257" t="s">
        <v>229</v>
      </c>
      <c r="C169" s="182"/>
      <c r="D169" s="182"/>
      <c r="E169" s="182"/>
      <c r="F169" s="182"/>
      <c r="G169" s="183" t="s">
        <v>35</v>
      </c>
      <c r="H169" s="182"/>
      <c r="I169" s="182"/>
      <c r="J169" s="182"/>
      <c r="K169" s="182"/>
      <c r="L169" s="180" t="s">
        <v>111</v>
      </c>
      <c r="M169" s="182"/>
      <c r="N169" s="258" t="s">
        <v>36</v>
      </c>
      <c r="O169" s="182" t="s">
        <v>37</v>
      </c>
      <c r="P169" s="182">
        <v>127</v>
      </c>
      <c r="Q169" s="185">
        <v>0.189</v>
      </c>
      <c r="R169" s="182">
        <v>0.48</v>
      </c>
      <c r="S169" s="261" t="s">
        <v>43</v>
      </c>
      <c r="T169" s="261" t="s">
        <v>398</v>
      </c>
      <c r="U169" s="180" t="s">
        <v>315</v>
      </c>
      <c r="V169" s="180" t="s">
        <v>315</v>
      </c>
      <c r="W169" s="214" t="s">
        <v>315</v>
      </c>
      <c r="X169" s="214" t="s">
        <v>315</v>
      </c>
      <c r="Y169" s="214" t="s">
        <v>315</v>
      </c>
      <c r="Z169" s="214" t="s">
        <v>315</v>
      </c>
      <c r="AA169" s="214" t="s">
        <v>315</v>
      </c>
      <c r="AB169" s="215" t="s">
        <v>315</v>
      </c>
    </row>
    <row r="170" spans="1:28" s="14" customFormat="1" ht="15" customHeight="1">
      <c r="A170" s="178" t="s">
        <v>237</v>
      </c>
      <c r="B170" s="257" t="s">
        <v>231</v>
      </c>
      <c r="C170" s="182"/>
      <c r="D170" s="182"/>
      <c r="E170" s="182"/>
      <c r="F170" s="182"/>
      <c r="G170" s="183" t="s">
        <v>35</v>
      </c>
      <c r="H170" s="182"/>
      <c r="I170" s="182"/>
      <c r="J170" s="182"/>
      <c r="K170" s="182"/>
      <c r="L170" s="180" t="s">
        <v>111</v>
      </c>
      <c r="M170" s="182"/>
      <c r="N170" s="258" t="s">
        <v>36</v>
      </c>
      <c r="O170" s="182" t="s">
        <v>37</v>
      </c>
      <c r="P170" s="182">
        <v>127</v>
      </c>
      <c r="Q170" s="185">
        <v>0.189</v>
      </c>
      <c r="R170" s="182">
        <v>0.48</v>
      </c>
      <c r="S170" s="261" t="s">
        <v>43</v>
      </c>
      <c r="T170" s="261" t="s">
        <v>398</v>
      </c>
      <c r="U170" s="180" t="s">
        <v>315</v>
      </c>
      <c r="V170" s="180" t="s">
        <v>315</v>
      </c>
      <c r="W170" s="214" t="s">
        <v>315</v>
      </c>
      <c r="X170" s="214" t="s">
        <v>315</v>
      </c>
      <c r="Y170" s="214" t="s">
        <v>315</v>
      </c>
      <c r="Z170" s="214" t="s">
        <v>315</v>
      </c>
      <c r="AA170" s="214" t="s">
        <v>315</v>
      </c>
      <c r="AB170" s="215" t="s">
        <v>315</v>
      </c>
    </row>
    <row r="171" spans="1:28" s="14" customFormat="1" ht="15" customHeight="1">
      <c r="A171" s="178" t="s">
        <v>236</v>
      </c>
      <c r="B171" s="257" t="s">
        <v>230</v>
      </c>
      <c r="C171" s="182"/>
      <c r="D171" s="182"/>
      <c r="E171" s="182"/>
      <c r="F171" s="182"/>
      <c r="G171" s="183" t="s">
        <v>35</v>
      </c>
      <c r="H171" s="182"/>
      <c r="I171" s="182"/>
      <c r="J171" s="182"/>
      <c r="K171" s="182"/>
      <c r="L171" s="180" t="s">
        <v>111</v>
      </c>
      <c r="M171" s="182"/>
      <c r="N171" s="258" t="s">
        <v>36</v>
      </c>
      <c r="O171" s="182" t="s">
        <v>37</v>
      </c>
      <c r="P171" s="182">
        <v>127</v>
      </c>
      <c r="Q171" s="185">
        <v>0.189</v>
      </c>
      <c r="R171" s="182">
        <v>0.48</v>
      </c>
      <c r="S171" s="261" t="s">
        <v>43</v>
      </c>
      <c r="T171" s="261" t="s">
        <v>398</v>
      </c>
      <c r="U171" s="180" t="s">
        <v>315</v>
      </c>
      <c r="V171" s="180" t="s">
        <v>315</v>
      </c>
      <c r="W171" s="214" t="s">
        <v>315</v>
      </c>
      <c r="X171" s="214" t="s">
        <v>315</v>
      </c>
      <c r="Y171" s="214" t="s">
        <v>315</v>
      </c>
      <c r="Z171" s="214" t="s">
        <v>315</v>
      </c>
      <c r="AA171" s="214" t="s">
        <v>315</v>
      </c>
      <c r="AB171" s="215" t="s">
        <v>315</v>
      </c>
    </row>
    <row r="172" spans="1:28" s="14" customFormat="1" ht="15" customHeight="1">
      <c r="A172" s="178" t="s">
        <v>238</v>
      </c>
      <c r="B172" s="257" t="s">
        <v>232</v>
      </c>
      <c r="C172" s="182"/>
      <c r="D172" s="182"/>
      <c r="E172" s="182"/>
      <c r="F172" s="182"/>
      <c r="G172" s="183" t="s">
        <v>35</v>
      </c>
      <c r="H172" s="182"/>
      <c r="I172" s="182"/>
      <c r="J172" s="182"/>
      <c r="K172" s="182"/>
      <c r="L172" s="180" t="s">
        <v>111</v>
      </c>
      <c r="M172" s="182"/>
      <c r="N172" s="258" t="s">
        <v>36</v>
      </c>
      <c r="O172" s="182" t="s">
        <v>37</v>
      </c>
      <c r="P172" s="182">
        <v>127</v>
      </c>
      <c r="Q172" s="185">
        <v>0.189</v>
      </c>
      <c r="R172" s="182">
        <v>0.48</v>
      </c>
      <c r="S172" s="261" t="s">
        <v>43</v>
      </c>
      <c r="T172" s="261" t="s">
        <v>398</v>
      </c>
      <c r="U172" s="180" t="s">
        <v>315</v>
      </c>
      <c r="V172" s="180" t="s">
        <v>315</v>
      </c>
      <c r="W172" s="214" t="s">
        <v>315</v>
      </c>
      <c r="X172" s="214" t="s">
        <v>315</v>
      </c>
      <c r="Y172" s="214" t="s">
        <v>315</v>
      </c>
      <c r="Z172" s="214" t="s">
        <v>315</v>
      </c>
      <c r="AA172" s="214" t="s">
        <v>315</v>
      </c>
      <c r="AB172" s="215" t="s">
        <v>315</v>
      </c>
    </row>
    <row r="173" spans="1:28" s="14" customFormat="1" ht="15" customHeight="1" thickBot="1">
      <c r="A173" s="189" t="s">
        <v>239</v>
      </c>
      <c r="B173" s="259" t="s">
        <v>233</v>
      </c>
      <c r="C173" s="193"/>
      <c r="D173" s="193"/>
      <c r="E173" s="193"/>
      <c r="F173" s="193"/>
      <c r="G173" s="194" t="s">
        <v>35</v>
      </c>
      <c r="H173" s="193"/>
      <c r="I173" s="193"/>
      <c r="J173" s="193"/>
      <c r="K173" s="193"/>
      <c r="L173" s="191" t="s">
        <v>111</v>
      </c>
      <c r="M173" s="193"/>
      <c r="N173" s="260" t="s">
        <v>36</v>
      </c>
      <c r="O173" s="193" t="s">
        <v>37</v>
      </c>
      <c r="P173" s="193">
        <v>127</v>
      </c>
      <c r="Q173" s="196">
        <v>0.189</v>
      </c>
      <c r="R173" s="193">
        <v>0.48</v>
      </c>
      <c r="S173" s="261" t="s">
        <v>43</v>
      </c>
      <c r="T173" s="261" t="s">
        <v>398</v>
      </c>
      <c r="U173" s="191" t="s">
        <v>315</v>
      </c>
      <c r="V173" s="191" t="s">
        <v>315</v>
      </c>
      <c r="W173" s="222" t="s">
        <v>315</v>
      </c>
      <c r="X173" s="222" t="s">
        <v>315</v>
      </c>
      <c r="Y173" s="222" t="s">
        <v>315</v>
      </c>
      <c r="Z173" s="222" t="s">
        <v>315</v>
      </c>
      <c r="AA173" s="222" t="s">
        <v>315</v>
      </c>
      <c r="AB173" s="223" t="s">
        <v>315</v>
      </c>
    </row>
    <row r="174" spans="1:28" s="14" customFormat="1" ht="15" customHeight="1">
      <c r="A174" s="168" t="s">
        <v>459</v>
      </c>
      <c r="B174" s="255" t="s">
        <v>245</v>
      </c>
      <c r="C174" s="172"/>
      <c r="D174" s="172"/>
      <c r="E174" s="172"/>
      <c r="F174" s="172"/>
      <c r="G174" s="173" t="s">
        <v>35</v>
      </c>
      <c r="H174" s="172"/>
      <c r="I174" s="172"/>
      <c r="J174" s="172"/>
      <c r="K174" s="172"/>
      <c r="L174" s="172">
        <v>2</v>
      </c>
      <c r="M174" s="172"/>
      <c r="N174" s="256" t="s">
        <v>36</v>
      </c>
      <c r="O174" s="172" t="s">
        <v>39</v>
      </c>
      <c r="P174" s="172">
        <v>127</v>
      </c>
      <c r="Q174" s="175">
        <v>0.245</v>
      </c>
      <c r="R174" s="175">
        <v>0.4</v>
      </c>
      <c r="S174" s="175" t="s">
        <v>43</v>
      </c>
      <c r="T174" s="172" t="s">
        <v>323</v>
      </c>
      <c r="U174" s="172" t="s">
        <v>35</v>
      </c>
      <c r="V174" s="172" t="s">
        <v>35</v>
      </c>
      <c r="W174" s="205">
        <v>0.86</v>
      </c>
      <c r="X174" s="205">
        <v>0.09</v>
      </c>
      <c r="Y174" s="205">
        <v>0.05</v>
      </c>
      <c r="Z174" s="205">
        <v>0.77</v>
      </c>
      <c r="AA174" s="205">
        <v>0.16</v>
      </c>
      <c r="AB174" s="206">
        <v>7.0000000000000007E-2</v>
      </c>
    </row>
    <row r="175" spans="1:28" s="14" customFormat="1" ht="15" customHeight="1">
      <c r="A175" s="270" t="s">
        <v>460</v>
      </c>
      <c r="B175" s="271" t="s">
        <v>248</v>
      </c>
      <c r="C175" s="186"/>
      <c r="D175" s="186"/>
      <c r="E175" s="186"/>
      <c r="F175" s="186"/>
      <c r="G175" s="272" t="s">
        <v>35</v>
      </c>
      <c r="H175" s="186"/>
      <c r="I175" s="186"/>
      <c r="J175" s="186"/>
      <c r="K175" s="186"/>
      <c r="L175" s="186">
        <v>2</v>
      </c>
      <c r="M175" s="186"/>
      <c r="N175" s="269" t="s">
        <v>36</v>
      </c>
      <c r="O175" s="186" t="s">
        <v>39</v>
      </c>
      <c r="P175" s="186">
        <v>127</v>
      </c>
      <c r="Q175" s="261">
        <v>0.245</v>
      </c>
      <c r="R175" s="261">
        <v>0.4</v>
      </c>
      <c r="S175" s="261" t="s">
        <v>43</v>
      </c>
      <c r="T175" s="186" t="s">
        <v>323</v>
      </c>
      <c r="U175" s="186" t="s">
        <v>35</v>
      </c>
      <c r="V175" s="186" t="s">
        <v>35</v>
      </c>
      <c r="W175" s="244">
        <v>0.82</v>
      </c>
      <c r="X175" s="244">
        <v>0.13</v>
      </c>
      <c r="Y175" s="244">
        <v>0.05</v>
      </c>
      <c r="Z175" s="244">
        <v>0.75</v>
      </c>
      <c r="AA175" s="244">
        <v>0.18</v>
      </c>
      <c r="AB175" s="245">
        <v>7.0000000000000007E-2</v>
      </c>
    </row>
    <row r="176" spans="1:28" s="14" customFormat="1" ht="15" customHeight="1">
      <c r="A176" s="178" t="s">
        <v>461</v>
      </c>
      <c r="B176" s="257" t="s">
        <v>246</v>
      </c>
      <c r="C176" s="182"/>
      <c r="D176" s="182"/>
      <c r="E176" s="182"/>
      <c r="F176" s="182"/>
      <c r="G176" s="183" t="s">
        <v>35</v>
      </c>
      <c r="H176" s="182"/>
      <c r="I176" s="182"/>
      <c r="J176" s="182"/>
      <c r="K176" s="182"/>
      <c r="L176" s="182">
        <v>2</v>
      </c>
      <c r="M176" s="182"/>
      <c r="N176" s="258" t="s">
        <v>36</v>
      </c>
      <c r="O176" s="182" t="s">
        <v>39</v>
      </c>
      <c r="P176" s="182">
        <v>127</v>
      </c>
      <c r="Q176" s="185">
        <v>0.245</v>
      </c>
      <c r="R176" s="185">
        <v>0.4</v>
      </c>
      <c r="S176" s="185" t="s">
        <v>43</v>
      </c>
      <c r="T176" s="182" t="s">
        <v>323</v>
      </c>
      <c r="U176" s="182" t="s">
        <v>35</v>
      </c>
      <c r="V176" s="182" t="s">
        <v>35</v>
      </c>
      <c r="W176" s="214">
        <v>0.86</v>
      </c>
      <c r="X176" s="214">
        <v>0.11</v>
      </c>
      <c r="Y176" s="214">
        <v>0.03</v>
      </c>
      <c r="Z176" s="214">
        <v>0.77</v>
      </c>
      <c r="AA176" s="214">
        <v>0.19</v>
      </c>
      <c r="AB176" s="215">
        <v>0.04</v>
      </c>
    </row>
    <row r="177" spans="1:28" s="14" customFormat="1" ht="15" customHeight="1" thickBot="1">
      <c r="A177" s="279" t="s">
        <v>462</v>
      </c>
      <c r="B177" s="280" t="s">
        <v>247</v>
      </c>
      <c r="C177" s="281"/>
      <c r="D177" s="281"/>
      <c r="E177" s="281"/>
      <c r="F177" s="281"/>
      <c r="G177" s="299" t="s">
        <v>35</v>
      </c>
      <c r="H177" s="281"/>
      <c r="I177" s="281"/>
      <c r="J177" s="281"/>
      <c r="K177" s="281"/>
      <c r="L177" s="281">
        <v>2</v>
      </c>
      <c r="M177" s="281"/>
      <c r="N177" s="330" t="s">
        <v>36</v>
      </c>
      <c r="O177" s="281" t="s">
        <v>39</v>
      </c>
      <c r="P177" s="281">
        <v>127</v>
      </c>
      <c r="Q177" s="283">
        <v>0.245</v>
      </c>
      <c r="R177" s="283">
        <v>0.4</v>
      </c>
      <c r="S177" s="283" t="s">
        <v>43</v>
      </c>
      <c r="T177" s="281" t="s">
        <v>323</v>
      </c>
      <c r="U177" s="281" t="s">
        <v>35</v>
      </c>
      <c r="V177" s="281" t="s">
        <v>35</v>
      </c>
      <c r="W177" s="252">
        <v>0.85</v>
      </c>
      <c r="X177" s="252">
        <v>0.13</v>
      </c>
      <c r="Y177" s="252">
        <v>0.02</v>
      </c>
      <c r="Z177" s="252">
        <v>0.75</v>
      </c>
      <c r="AA177" s="252">
        <v>0.22</v>
      </c>
      <c r="AB177" s="253">
        <v>0.03</v>
      </c>
    </row>
    <row r="178" spans="1:28" s="14" customFormat="1" ht="14.25" customHeight="1">
      <c r="A178" s="331" t="s">
        <v>574</v>
      </c>
      <c r="B178" s="332" t="s">
        <v>575</v>
      </c>
      <c r="C178" s="147"/>
      <c r="D178" s="333" t="s">
        <v>35</v>
      </c>
      <c r="E178" s="147"/>
      <c r="F178" s="147"/>
      <c r="G178" s="140"/>
      <c r="H178" s="147"/>
      <c r="I178" s="333" t="s">
        <v>35</v>
      </c>
      <c r="J178" s="333" t="s">
        <v>35</v>
      </c>
      <c r="K178" s="333" t="s">
        <v>35</v>
      </c>
      <c r="L178" s="147"/>
      <c r="M178" s="147" t="s">
        <v>576</v>
      </c>
      <c r="N178" s="147" t="s">
        <v>577</v>
      </c>
      <c r="O178" s="147" t="s">
        <v>578</v>
      </c>
      <c r="P178" s="147" t="s">
        <v>579</v>
      </c>
      <c r="Q178" s="334">
        <v>0.52</v>
      </c>
      <c r="R178" s="147" t="s">
        <v>580</v>
      </c>
      <c r="S178" s="147"/>
      <c r="T178" s="147" t="s">
        <v>581</v>
      </c>
      <c r="U178" s="335"/>
      <c r="V178" s="335"/>
      <c r="W178" s="148">
        <v>0.73</v>
      </c>
      <c r="X178" s="148"/>
      <c r="Y178" s="148">
        <v>0.23</v>
      </c>
      <c r="Z178" s="148">
        <v>0.66</v>
      </c>
      <c r="AA178" s="148">
        <v>0.11</v>
      </c>
      <c r="AB178" s="149">
        <v>0.23</v>
      </c>
    </row>
    <row r="179" spans="1:28" s="14" customFormat="1" ht="14.25" customHeight="1">
      <c r="A179" s="336" t="s">
        <v>582</v>
      </c>
      <c r="B179" s="337" t="s">
        <v>583</v>
      </c>
      <c r="C179" s="145"/>
      <c r="D179" s="338" t="s">
        <v>35</v>
      </c>
      <c r="E179" s="145"/>
      <c r="F179" s="145"/>
      <c r="G179" s="142"/>
      <c r="H179" s="145"/>
      <c r="I179" s="145" t="s">
        <v>35</v>
      </c>
      <c r="J179" s="338" t="s">
        <v>35</v>
      </c>
      <c r="K179" s="338" t="s">
        <v>35</v>
      </c>
      <c r="L179" s="145"/>
      <c r="M179" s="145" t="s">
        <v>576</v>
      </c>
      <c r="N179" s="145" t="s">
        <v>577</v>
      </c>
      <c r="O179" s="145" t="s">
        <v>578</v>
      </c>
      <c r="P179" s="145" t="s">
        <v>579</v>
      </c>
      <c r="Q179" s="339">
        <v>0.52</v>
      </c>
      <c r="R179" s="145" t="s">
        <v>580</v>
      </c>
      <c r="S179" s="145"/>
      <c r="T179" s="145" t="s">
        <v>581</v>
      </c>
      <c r="U179" s="340"/>
      <c r="V179" s="340"/>
      <c r="W179" s="150">
        <v>0.53</v>
      </c>
      <c r="X179" s="150"/>
      <c r="Y179" s="150">
        <v>0.15</v>
      </c>
      <c r="Z179" s="150">
        <v>0.52</v>
      </c>
      <c r="AA179" s="150">
        <v>0.3</v>
      </c>
      <c r="AB179" s="151">
        <v>0.18</v>
      </c>
    </row>
    <row r="180" spans="1:28" s="14" customFormat="1" ht="14.25" customHeight="1">
      <c r="A180" s="336" t="s">
        <v>584</v>
      </c>
      <c r="B180" s="337" t="s">
        <v>585</v>
      </c>
      <c r="C180" s="145"/>
      <c r="D180" s="338" t="s">
        <v>35</v>
      </c>
      <c r="E180" s="145"/>
      <c r="F180" s="145"/>
      <c r="G180" s="142"/>
      <c r="H180" s="145"/>
      <c r="I180" s="145" t="s">
        <v>35</v>
      </c>
      <c r="J180" s="338" t="s">
        <v>35</v>
      </c>
      <c r="K180" s="338" t="s">
        <v>35</v>
      </c>
      <c r="L180" s="145"/>
      <c r="M180" s="145" t="s">
        <v>576</v>
      </c>
      <c r="N180" s="145" t="s">
        <v>577</v>
      </c>
      <c r="O180" s="145" t="s">
        <v>578</v>
      </c>
      <c r="P180" s="145" t="s">
        <v>579</v>
      </c>
      <c r="Q180" s="339">
        <v>0.52</v>
      </c>
      <c r="R180" s="145" t="s">
        <v>580</v>
      </c>
      <c r="S180" s="145"/>
      <c r="T180" s="145" t="s">
        <v>581</v>
      </c>
      <c r="U180" s="340"/>
      <c r="V180" s="340"/>
      <c r="W180" s="150">
        <v>0.53</v>
      </c>
      <c r="X180" s="150"/>
      <c r="Y180" s="150">
        <v>0.11</v>
      </c>
      <c r="Z180" s="150">
        <v>0.5</v>
      </c>
      <c r="AA180" s="150">
        <v>0.37</v>
      </c>
      <c r="AB180" s="151">
        <v>0.13</v>
      </c>
    </row>
    <row r="181" spans="1:28" s="14" customFormat="1" ht="14.25" customHeight="1">
      <c r="A181" s="336" t="s">
        <v>586</v>
      </c>
      <c r="B181" s="337" t="s">
        <v>587</v>
      </c>
      <c r="C181" s="145"/>
      <c r="D181" s="145" t="s">
        <v>35</v>
      </c>
      <c r="E181" s="145"/>
      <c r="F181" s="145"/>
      <c r="G181" s="142"/>
      <c r="H181" s="145"/>
      <c r="I181" s="145" t="s">
        <v>35</v>
      </c>
      <c r="J181" s="145" t="s">
        <v>35</v>
      </c>
      <c r="K181" s="145" t="s">
        <v>35</v>
      </c>
      <c r="L181" s="145"/>
      <c r="M181" s="145" t="s">
        <v>576</v>
      </c>
      <c r="N181" s="145" t="s">
        <v>577</v>
      </c>
      <c r="O181" s="145" t="s">
        <v>578</v>
      </c>
      <c r="P181" s="145" t="s">
        <v>579</v>
      </c>
      <c r="Q181" s="339">
        <v>0.52</v>
      </c>
      <c r="R181" s="145" t="s">
        <v>580</v>
      </c>
      <c r="S181" s="145"/>
      <c r="T181" s="145" t="s">
        <v>581</v>
      </c>
      <c r="U181" s="340"/>
      <c r="V181" s="340"/>
      <c r="W181" s="150">
        <v>0.26</v>
      </c>
      <c r="X181" s="150"/>
      <c r="Y181" s="150">
        <v>0.1</v>
      </c>
      <c r="Z181" s="150">
        <v>0.25</v>
      </c>
      <c r="AA181" s="150">
        <v>0.64</v>
      </c>
      <c r="AB181" s="151">
        <v>0.11</v>
      </c>
    </row>
    <row r="182" spans="1:28" s="14" customFormat="1" ht="14.25" customHeight="1">
      <c r="A182" s="336" t="s">
        <v>588</v>
      </c>
      <c r="B182" s="337" t="s">
        <v>589</v>
      </c>
      <c r="C182" s="145"/>
      <c r="D182" s="145" t="s">
        <v>35</v>
      </c>
      <c r="E182" s="145"/>
      <c r="F182" s="145"/>
      <c r="G182" s="142"/>
      <c r="H182" s="145"/>
      <c r="I182" s="145" t="s">
        <v>35</v>
      </c>
      <c r="J182" s="145" t="s">
        <v>35</v>
      </c>
      <c r="K182" s="145" t="s">
        <v>35</v>
      </c>
      <c r="L182" s="145"/>
      <c r="M182" s="145" t="s">
        <v>576</v>
      </c>
      <c r="N182" s="145" t="s">
        <v>577</v>
      </c>
      <c r="O182" s="145" t="s">
        <v>578</v>
      </c>
      <c r="P182" s="145" t="s">
        <v>579</v>
      </c>
      <c r="Q182" s="339">
        <v>0.52</v>
      </c>
      <c r="R182" s="145" t="s">
        <v>580</v>
      </c>
      <c r="S182" s="145"/>
      <c r="T182" s="145" t="s">
        <v>581</v>
      </c>
      <c r="U182" s="340"/>
      <c r="V182" s="340"/>
      <c r="W182" s="150">
        <v>0.17</v>
      </c>
      <c r="X182" s="150"/>
      <c r="Y182" s="150">
        <v>0.08</v>
      </c>
      <c r="Z182" s="150">
        <v>0.2</v>
      </c>
      <c r="AA182" s="150">
        <v>0.7</v>
      </c>
      <c r="AB182" s="151">
        <v>0.1</v>
      </c>
    </row>
    <row r="183" spans="1:28" s="14" customFormat="1" ht="14.25" customHeight="1" thickBot="1">
      <c r="A183" s="341" t="s">
        <v>590</v>
      </c>
      <c r="B183" s="342" t="s">
        <v>591</v>
      </c>
      <c r="C183" s="146"/>
      <c r="D183" s="146" t="s">
        <v>35</v>
      </c>
      <c r="E183" s="146"/>
      <c r="F183" s="146"/>
      <c r="G183" s="144"/>
      <c r="H183" s="146"/>
      <c r="I183" s="146" t="s">
        <v>35</v>
      </c>
      <c r="J183" s="146" t="s">
        <v>35</v>
      </c>
      <c r="K183" s="146" t="s">
        <v>35</v>
      </c>
      <c r="L183" s="146"/>
      <c r="M183" s="146" t="s">
        <v>576</v>
      </c>
      <c r="N183" s="146" t="s">
        <v>577</v>
      </c>
      <c r="O183" s="146" t="s">
        <v>578</v>
      </c>
      <c r="P183" s="146" t="s">
        <v>579</v>
      </c>
      <c r="Q183" s="343">
        <v>0.52</v>
      </c>
      <c r="R183" s="146" t="s">
        <v>580</v>
      </c>
      <c r="S183" s="146"/>
      <c r="T183" s="146" t="s">
        <v>581</v>
      </c>
      <c r="U183" s="344"/>
      <c r="V183" s="344"/>
      <c r="W183" s="152">
        <v>0.05</v>
      </c>
      <c r="X183" s="152"/>
      <c r="Y183" s="152">
        <v>7.0000000000000007E-2</v>
      </c>
      <c r="Z183" s="152">
        <v>0.06</v>
      </c>
      <c r="AA183" s="152">
        <v>0.87</v>
      </c>
      <c r="AB183" s="153">
        <v>7.0000000000000007E-2</v>
      </c>
    </row>
    <row r="184" spans="1:28" s="14" customFormat="1" ht="14.25" customHeight="1">
      <c r="A184" s="331" t="s">
        <v>592</v>
      </c>
      <c r="B184" s="332" t="s">
        <v>593</v>
      </c>
      <c r="C184" s="147"/>
      <c r="D184" s="147" t="s">
        <v>35</v>
      </c>
      <c r="E184" s="147"/>
      <c r="F184" s="147"/>
      <c r="G184" s="140"/>
      <c r="H184" s="147"/>
      <c r="I184" s="147" t="s">
        <v>35</v>
      </c>
      <c r="J184" s="147" t="s">
        <v>35</v>
      </c>
      <c r="K184" s="147" t="s">
        <v>35</v>
      </c>
      <c r="L184" s="147"/>
      <c r="M184" s="147" t="s">
        <v>594</v>
      </c>
      <c r="N184" s="147" t="s">
        <v>595</v>
      </c>
      <c r="O184" s="147" t="s">
        <v>596</v>
      </c>
      <c r="P184" s="147" t="s">
        <v>597</v>
      </c>
      <c r="Q184" s="334">
        <v>0.71</v>
      </c>
      <c r="R184" s="147" t="s">
        <v>580</v>
      </c>
      <c r="S184" s="147"/>
      <c r="T184" s="147" t="s">
        <v>598</v>
      </c>
      <c r="U184" s="335"/>
      <c r="V184" s="335"/>
      <c r="W184" s="148">
        <v>0.77</v>
      </c>
      <c r="X184" s="148"/>
      <c r="Y184" s="148">
        <v>0</v>
      </c>
      <c r="Z184" s="148">
        <v>0.69</v>
      </c>
      <c r="AA184" s="148">
        <v>0.31</v>
      </c>
      <c r="AB184" s="149">
        <v>0</v>
      </c>
    </row>
    <row r="185" spans="1:28" s="14" customFormat="1" ht="14.25" customHeight="1">
      <c r="A185" s="336" t="s">
        <v>599</v>
      </c>
      <c r="B185" s="337" t="s">
        <v>600</v>
      </c>
      <c r="C185" s="145"/>
      <c r="D185" s="145" t="s">
        <v>35</v>
      </c>
      <c r="E185" s="145"/>
      <c r="F185" s="145"/>
      <c r="G185" s="142"/>
      <c r="H185" s="145"/>
      <c r="I185" s="145" t="s">
        <v>35</v>
      </c>
      <c r="J185" s="145" t="s">
        <v>35</v>
      </c>
      <c r="K185" s="145" t="s">
        <v>35</v>
      </c>
      <c r="L185" s="145"/>
      <c r="M185" s="145" t="s">
        <v>594</v>
      </c>
      <c r="N185" s="145" t="s">
        <v>595</v>
      </c>
      <c r="O185" s="145" t="s">
        <v>596</v>
      </c>
      <c r="P185" s="145" t="s">
        <v>597</v>
      </c>
      <c r="Q185" s="339">
        <v>0.71</v>
      </c>
      <c r="R185" s="145" t="s">
        <v>580</v>
      </c>
      <c r="S185" s="145"/>
      <c r="T185" s="145" t="s">
        <v>598</v>
      </c>
      <c r="U185" s="340"/>
      <c r="V185" s="340"/>
      <c r="W185" s="150">
        <v>0.57999999999999996</v>
      </c>
      <c r="X185" s="150"/>
      <c r="Y185" s="150">
        <v>0</v>
      </c>
      <c r="Z185" s="150">
        <v>0.55000000000000004</v>
      </c>
      <c r="AA185" s="150">
        <v>0.45</v>
      </c>
      <c r="AB185" s="151">
        <v>0</v>
      </c>
    </row>
    <row r="186" spans="1:28" s="14" customFormat="1" ht="14.25" customHeight="1">
      <c r="A186" s="336" t="s">
        <v>601</v>
      </c>
      <c r="B186" s="337" t="s">
        <v>602</v>
      </c>
      <c r="C186" s="145"/>
      <c r="D186" s="145" t="s">
        <v>35</v>
      </c>
      <c r="E186" s="145"/>
      <c r="F186" s="145"/>
      <c r="G186" s="142"/>
      <c r="H186" s="145"/>
      <c r="I186" s="145" t="s">
        <v>35</v>
      </c>
      <c r="J186" s="145" t="s">
        <v>35</v>
      </c>
      <c r="K186" s="145" t="s">
        <v>35</v>
      </c>
      <c r="L186" s="145"/>
      <c r="M186" s="145" t="s">
        <v>594</v>
      </c>
      <c r="N186" s="145" t="s">
        <v>595</v>
      </c>
      <c r="O186" s="145" t="s">
        <v>596</v>
      </c>
      <c r="P186" s="145" t="s">
        <v>597</v>
      </c>
      <c r="Q186" s="339">
        <v>0.71</v>
      </c>
      <c r="R186" s="145" t="s">
        <v>580</v>
      </c>
      <c r="S186" s="145"/>
      <c r="T186" s="145" t="s">
        <v>598</v>
      </c>
      <c r="U186" s="340"/>
      <c r="V186" s="340"/>
      <c r="W186" s="150">
        <v>0.43</v>
      </c>
      <c r="X186" s="150"/>
      <c r="Y186" s="150">
        <v>0</v>
      </c>
      <c r="Z186" s="150">
        <v>0.41</v>
      </c>
      <c r="AA186" s="150">
        <v>0.59</v>
      </c>
      <c r="AB186" s="151">
        <v>0</v>
      </c>
    </row>
    <row r="187" spans="1:28" s="14" customFormat="1" ht="14.25" customHeight="1">
      <c r="A187" s="336" t="s">
        <v>603</v>
      </c>
      <c r="B187" s="337" t="s">
        <v>604</v>
      </c>
      <c r="C187" s="145"/>
      <c r="D187" s="145" t="s">
        <v>35</v>
      </c>
      <c r="E187" s="145"/>
      <c r="F187" s="145"/>
      <c r="G187" s="142"/>
      <c r="H187" s="145"/>
      <c r="I187" s="145" t="s">
        <v>35</v>
      </c>
      <c r="J187" s="145" t="s">
        <v>35</v>
      </c>
      <c r="K187" s="145" t="s">
        <v>35</v>
      </c>
      <c r="L187" s="145"/>
      <c r="M187" s="145" t="s">
        <v>594</v>
      </c>
      <c r="N187" s="145" t="s">
        <v>595</v>
      </c>
      <c r="O187" s="145" t="s">
        <v>596</v>
      </c>
      <c r="P187" s="145" t="s">
        <v>597</v>
      </c>
      <c r="Q187" s="339">
        <v>0.71</v>
      </c>
      <c r="R187" s="145" t="s">
        <v>580</v>
      </c>
      <c r="S187" s="145"/>
      <c r="T187" s="145" t="s">
        <v>598</v>
      </c>
      <c r="U187" s="340"/>
      <c r="V187" s="340"/>
      <c r="W187" s="150">
        <v>0.4</v>
      </c>
      <c r="X187" s="150"/>
      <c r="Y187" s="150">
        <v>0</v>
      </c>
      <c r="Z187" s="150">
        <v>0.37</v>
      </c>
      <c r="AA187" s="150">
        <v>0.63</v>
      </c>
      <c r="AB187" s="151">
        <v>0</v>
      </c>
    </row>
    <row r="188" spans="1:28" s="14" customFormat="1" ht="14.25" customHeight="1">
      <c r="A188" s="336" t="s">
        <v>605</v>
      </c>
      <c r="B188" s="337" t="s">
        <v>606</v>
      </c>
      <c r="C188" s="145"/>
      <c r="D188" s="145" t="s">
        <v>35</v>
      </c>
      <c r="E188" s="145"/>
      <c r="F188" s="145"/>
      <c r="G188" s="142"/>
      <c r="H188" s="145"/>
      <c r="I188" s="145" t="s">
        <v>35</v>
      </c>
      <c r="J188" s="145" t="s">
        <v>35</v>
      </c>
      <c r="K188" s="145" t="s">
        <v>35</v>
      </c>
      <c r="L188" s="145"/>
      <c r="M188" s="145" t="s">
        <v>594</v>
      </c>
      <c r="N188" s="145" t="s">
        <v>595</v>
      </c>
      <c r="O188" s="145" t="s">
        <v>596</v>
      </c>
      <c r="P188" s="145" t="s">
        <v>597</v>
      </c>
      <c r="Q188" s="339">
        <v>0.71</v>
      </c>
      <c r="R188" s="145" t="s">
        <v>580</v>
      </c>
      <c r="S188" s="145"/>
      <c r="T188" s="145" t="s">
        <v>598</v>
      </c>
      <c r="U188" s="340"/>
      <c r="V188" s="340"/>
      <c r="W188" s="150">
        <v>0.18</v>
      </c>
      <c r="X188" s="150"/>
      <c r="Y188" s="150">
        <v>0</v>
      </c>
      <c r="Z188" s="150">
        <v>0.21</v>
      </c>
      <c r="AA188" s="150">
        <v>0.79</v>
      </c>
      <c r="AB188" s="151">
        <v>0</v>
      </c>
    </row>
    <row r="189" spans="1:28" s="14" customFormat="1" ht="14.25" customHeight="1" thickBot="1">
      <c r="A189" s="341" t="s">
        <v>607</v>
      </c>
      <c r="B189" s="342" t="s">
        <v>608</v>
      </c>
      <c r="C189" s="146"/>
      <c r="D189" s="146" t="s">
        <v>35</v>
      </c>
      <c r="E189" s="146"/>
      <c r="F189" s="146"/>
      <c r="G189" s="144"/>
      <c r="H189" s="146"/>
      <c r="I189" s="146" t="s">
        <v>35</v>
      </c>
      <c r="J189" s="146" t="s">
        <v>35</v>
      </c>
      <c r="K189" s="146" t="s">
        <v>35</v>
      </c>
      <c r="L189" s="146"/>
      <c r="M189" s="146" t="s">
        <v>594</v>
      </c>
      <c r="N189" s="146" t="s">
        <v>595</v>
      </c>
      <c r="O189" s="146" t="s">
        <v>596</v>
      </c>
      <c r="P189" s="146" t="s">
        <v>597</v>
      </c>
      <c r="Q189" s="343">
        <v>0.71</v>
      </c>
      <c r="R189" s="146" t="s">
        <v>580</v>
      </c>
      <c r="S189" s="146"/>
      <c r="T189" s="146" t="s">
        <v>598</v>
      </c>
      <c r="U189" s="344"/>
      <c r="V189" s="344"/>
      <c r="W189" s="152">
        <v>0.06</v>
      </c>
      <c r="X189" s="152"/>
      <c r="Y189" s="152">
        <v>0</v>
      </c>
      <c r="Z189" s="152">
        <v>7.0000000000000007E-2</v>
      </c>
      <c r="AA189" s="152">
        <v>0.93</v>
      </c>
      <c r="AB189" s="153">
        <v>0</v>
      </c>
    </row>
    <row r="190" spans="1:28" s="14" customFormat="1" ht="14.25" customHeight="1">
      <c r="A190" s="331" t="s">
        <v>609</v>
      </c>
      <c r="B190" s="332" t="s">
        <v>610</v>
      </c>
      <c r="C190" s="147"/>
      <c r="D190" s="147" t="s">
        <v>35</v>
      </c>
      <c r="E190" s="147"/>
      <c r="F190" s="147"/>
      <c r="G190" s="140" t="s">
        <v>35</v>
      </c>
      <c r="H190" s="147"/>
      <c r="I190" s="147"/>
      <c r="J190" s="147" t="s">
        <v>35</v>
      </c>
      <c r="K190" s="147" t="s">
        <v>35</v>
      </c>
      <c r="L190" s="147"/>
      <c r="M190" s="147" t="s">
        <v>619</v>
      </c>
      <c r="N190" s="147" t="s">
        <v>611</v>
      </c>
      <c r="O190" s="147" t="s">
        <v>39</v>
      </c>
      <c r="P190" s="147" t="s">
        <v>612</v>
      </c>
      <c r="Q190" s="334">
        <v>0.41</v>
      </c>
      <c r="R190" s="147" t="s">
        <v>613</v>
      </c>
      <c r="S190" s="147"/>
      <c r="T190" s="147" t="s">
        <v>614</v>
      </c>
      <c r="U190" s="335"/>
      <c r="V190" s="335"/>
      <c r="W190" s="148">
        <v>7.0000000000000007E-2</v>
      </c>
      <c r="X190" s="148"/>
      <c r="Y190" s="148">
        <v>0.11</v>
      </c>
      <c r="Z190" s="148">
        <v>0.74</v>
      </c>
      <c r="AA190" s="148">
        <v>0.14000000000000001</v>
      </c>
      <c r="AB190" s="149">
        <v>0.12</v>
      </c>
    </row>
    <row r="191" spans="1:28" s="14" customFormat="1" ht="14.25" customHeight="1">
      <c r="A191" s="336" t="s">
        <v>615</v>
      </c>
      <c r="B191" s="337" t="s">
        <v>616</v>
      </c>
      <c r="C191" s="145"/>
      <c r="D191" s="145" t="s">
        <v>35</v>
      </c>
      <c r="E191" s="145"/>
      <c r="F191" s="145"/>
      <c r="G191" s="142" t="s">
        <v>35</v>
      </c>
      <c r="H191" s="145"/>
      <c r="I191" s="145"/>
      <c r="J191" s="145" t="s">
        <v>35</v>
      </c>
      <c r="K191" s="145" t="s">
        <v>35</v>
      </c>
      <c r="L191" s="145"/>
      <c r="M191" s="145" t="s">
        <v>619</v>
      </c>
      <c r="N191" s="145" t="s">
        <v>611</v>
      </c>
      <c r="O191" s="145" t="s">
        <v>39</v>
      </c>
      <c r="P191" s="145" t="s">
        <v>612</v>
      </c>
      <c r="Q191" s="339">
        <v>0.41</v>
      </c>
      <c r="R191" s="145" t="s">
        <v>613</v>
      </c>
      <c r="S191" s="145"/>
      <c r="T191" s="145" t="s">
        <v>614</v>
      </c>
      <c r="U191" s="340"/>
      <c r="V191" s="340"/>
      <c r="W191" s="150">
        <v>0.05</v>
      </c>
      <c r="X191" s="150"/>
      <c r="Y191" s="150">
        <v>0.09</v>
      </c>
      <c r="Z191" s="150">
        <v>0.56000000000000005</v>
      </c>
      <c r="AA191" s="150">
        <v>0.35</v>
      </c>
      <c r="AB191" s="151">
        <v>0.09</v>
      </c>
    </row>
    <row r="192" spans="1:28" s="14" customFormat="1" ht="14.25" customHeight="1">
      <c r="A192" s="336" t="s">
        <v>617</v>
      </c>
      <c r="B192" s="337" t="s">
        <v>618</v>
      </c>
      <c r="C192" s="145"/>
      <c r="D192" s="145" t="s">
        <v>35</v>
      </c>
      <c r="E192" s="145"/>
      <c r="F192" s="145"/>
      <c r="G192" s="142" t="s">
        <v>35</v>
      </c>
      <c r="H192" s="145"/>
      <c r="I192" s="145"/>
      <c r="J192" s="145" t="s">
        <v>35</v>
      </c>
      <c r="K192" s="145" t="s">
        <v>35</v>
      </c>
      <c r="L192" s="145"/>
      <c r="M192" s="145" t="s">
        <v>619</v>
      </c>
      <c r="N192" s="145" t="s">
        <v>611</v>
      </c>
      <c r="O192" s="145" t="s">
        <v>39</v>
      </c>
      <c r="P192" s="145" t="s">
        <v>612</v>
      </c>
      <c r="Q192" s="339">
        <v>0.41</v>
      </c>
      <c r="R192" s="145" t="s">
        <v>613</v>
      </c>
      <c r="S192" s="145"/>
      <c r="T192" s="145" t="s">
        <v>614</v>
      </c>
      <c r="U192" s="340"/>
      <c r="V192" s="340"/>
      <c r="W192" s="150">
        <v>0.05</v>
      </c>
      <c r="X192" s="150"/>
      <c r="Y192" s="150">
        <v>0.08</v>
      </c>
      <c r="Z192" s="150">
        <v>0.47</v>
      </c>
      <c r="AA192" s="150">
        <v>0.47</v>
      </c>
      <c r="AB192" s="151">
        <v>0.06</v>
      </c>
    </row>
    <row r="193" spans="1:28" s="14" customFormat="1" ht="14.25" customHeight="1">
      <c r="A193" s="336" t="s">
        <v>620</v>
      </c>
      <c r="B193" s="337" t="s">
        <v>621</v>
      </c>
      <c r="C193" s="145"/>
      <c r="D193" s="145" t="s">
        <v>35</v>
      </c>
      <c r="E193" s="145"/>
      <c r="F193" s="145"/>
      <c r="G193" s="142" t="s">
        <v>35</v>
      </c>
      <c r="H193" s="145"/>
      <c r="I193" s="145"/>
      <c r="J193" s="145" t="s">
        <v>35</v>
      </c>
      <c r="K193" s="145" t="s">
        <v>35</v>
      </c>
      <c r="L193" s="145"/>
      <c r="M193" s="145" t="s">
        <v>619</v>
      </c>
      <c r="N193" s="145" t="s">
        <v>611</v>
      </c>
      <c r="O193" s="145" t="s">
        <v>39</v>
      </c>
      <c r="P193" s="145" t="s">
        <v>612</v>
      </c>
      <c r="Q193" s="339">
        <v>0.41</v>
      </c>
      <c r="R193" s="145" t="s">
        <v>613</v>
      </c>
      <c r="S193" s="145"/>
      <c r="T193" s="145" t="s">
        <v>614</v>
      </c>
      <c r="U193" s="340"/>
      <c r="V193" s="340"/>
      <c r="W193" s="150">
        <v>0.06</v>
      </c>
      <c r="X193" s="150"/>
      <c r="Y193" s="150">
        <v>0.12</v>
      </c>
      <c r="Z193" s="150">
        <v>0.49</v>
      </c>
      <c r="AA193" s="150">
        <v>0.37</v>
      </c>
      <c r="AB193" s="151">
        <v>0.14000000000000001</v>
      </c>
    </row>
    <row r="194" spans="1:28" s="14" customFormat="1" ht="14.25" customHeight="1">
      <c r="A194" s="336" t="s">
        <v>622</v>
      </c>
      <c r="B194" s="337" t="s">
        <v>623</v>
      </c>
      <c r="C194" s="145"/>
      <c r="D194" s="145" t="s">
        <v>35</v>
      </c>
      <c r="E194" s="145"/>
      <c r="F194" s="145"/>
      <c r="G194" s="142" t="s">
        <v>35</v>
      </c>
      <c r="H194" s="145"/>
      <c r="I194" s="145"/>
      <c r="J194" s="145" t="s">
        <v>35</v>
      </c>
      <c r="K194" s="145" t="s">
        <v>35</v>
      </c>
      <c r="L194" s="145"/>
      <c r="M194" s="145" t="s">
        <v>619</v>
      </c>
      <c r="N194" s="145" t="s">
        <v>611</v>
      </c>
      <c r="O194" s="145" t="s">
        <v>39</v>
      </c>
      <c r="P194" s="145" t="s">
        <v>612</v>
      </c>
      <c r="Q194" s="339">
        <v>0.41</v>
      </c>
      <c r="R194" s="145" t="s">
        <v>613</v>
      </c>
      <c r="S194" s="145"/>
      <c r="T194" s="145" t="s">
        <v>614</v>
      </c>
      <c r="U194" s="340"/>
      <c r="V194" s="340"/>
      <c r="W194" s="150">
        <v>0.05</v>
      </c>
      <c r="X194" s="150"/>
      <c r="Y194" s="150">
        <v>0.08</v>
      </c>
      <c r="Z194" s="150">
        <v>0.11</v>
      </c>
      <c r="AA194" s="150">
        <v>0.82</v>
      </c>
      <c r="AB194" s="151">
        <v>7.0000000000000007E-2</v>
      </c>
    </row>
    <row r="195" spans="1:28" s="14" customFormat="1" ht="14.25" customHeight="1" thickBot="1">
      <c r="A195" s="341" t="s">
        <v>624</v>
      </c>
      <c r="B195" s="342" t="s">
        <v>625</v>
      </c>
      <c r="C195" s="146"/>
      <c r="D195" s="146" t="s">
        <v>35</v>
      </c>
      <c r="E195" s="146"/>
      <c r="F195" s="146"/>
      <c r="G195" s="144" t="s">
        <v>35</v>
      </c>
      <c r="H195" s="146"/>
      <c r="I195" s="146"/>
      <c r="J195" s="146" t="s">
        <v>35</v>
      </c>
      <c r="K195" s="146" t="s">
        <v>35</v>
      </c>
      <c r="L195" s="146"/>
      <c r="M195" s="146" t="s">
        <v>619</v>
      </c>
      <c r="N195" s="146" t="s">
        <v>611</v>
      </c>
      <c r="O195" s="146" t="s">
        <v>39</v>
      </c>
      <c r="P195" s="146" t="s">
        <v>612</v>
      </c>
      <c r="Q195" s="343">
        <v>0.41</v>
      </c>
      <c r="R195" s="146" t="s">
        <v>613</v>
      </c>
      <c r="S195" s="146"/>
      <c r="T195" s="146" t="s">
        <v>614</v>
      </c>
      <c r="U195" s="344"/>
      <c r="V195" s="344"/>
      <c r="W195" s="152">
        <v>0.05</v>
      </c>
      <c r="X195" s="152"/>
      <c r="Y195" s="152">
        <v>7.0000000000000007E-2</v>
      </c>
      <c r="Z195" s="152">
        <v>0.03</v>
      </c>
      <c r="AA195" s="152">
        <v>0.92</v>
      </c>
      <c r="AB195" s="153">
        <v>0.05</v>
      </c>
    </row>
    <row r="196" spans="1:28" s="14" customFormat="1" ht="14.25" customHeight="1">
      <c r="A196" s="331" t="s">
        <v>626</v>
      </c>
      <c r="B196" s="332" t="s">
        <v>627</v>
      </c>
      <c r="C196" s="147"/>
      <c r="D196" s="147" t="s">
        <v>35</v>
      </c>
      <c r="E196" s="147"/>
      <c r="F196" s="147"/>
      <c r="G196" s="140"/>
      <c r="H196" s="147"/>
      <c r="I196" s="147"/>
      <c r="J196" s="147" t="s">
        <v>35</v>
      </c>
      <c r="K196" s="147" t="s">
        <v>35</v>
      </c>
      <c r="L196" s="147"/>
      <c r="M196" s="147" t="s">
        <v>576</v>
      </c>
      <c r="N196" s="147" t="s">
        <v>628</v>
      </c>
      <c r="O196" s="147" t="s">
        <v>629</v>
      </c>
      <c r="P196" s="147" t="s">
        <v>630</v>
      </c>
      <c r="Q196" s="334">
        <v>0.17</v>
      </c>
      <c r="R196" s="147" t="s">
        <v>631</v>
      </c>
      <c r="S196" s="147"/>
      <c r="T196" s="147" t="s">
        <v>581</v>
      </c>
      <c r="U196" s="335"/>
      <c r="V196" s="335"/>
      <c r="W196" s="148">
        <v>0.65</v>
      </c>
      <c r="X196" s="148"/>
      <c r="Y196" s="148">
        <v>0.36</v>
      </c>
      <c r="Z196" s="148">
        <v>0.6</v>
      </c>
      <c r="AA196" s="148">
        <v>0.05</v>
      </c>
      <c r="AB196" s="149">
        <v>0.35</v>
      </c>
    </row>
    <row r="197" spans="1:28" s="14" customFormat="1" ht="14.25" customHeight="1">
      <c r="A197" s="336" t="s">
        <v>632</v>
      </c>
      <c r="B197" s="337" t="s">
        <v>633</v>
      </c>
      <c r="C197" s="145"/>
      <c r="D197" s="145" t="s">
        <v>35</v>
      </c>
      <c r="E197" s="145"/>
      <c r="F197" s="145"/>
      <c r="G197" s="142"/>
      <c r="H197" s="145"/>
      <c r="I197" s="145"/>
      <c r="J197" s="145" t="s">
        <v>35</v>
      </c>
      <c r="K197" s="145" t="s">
        <v>35</v>
      </c>
      <c r="L197" s="145"/>
      <c r="M197" s="145" t="s">
        <v>576</v>
      </c>
      <c r="N197" s="145" t="s">
        <v>628</v>
      </c>
      <c r="O197" s="145" t="s">
        <v>629</v>
      </c>
      <c r="P197" s="145" t="s">
        <v>630</v>
      </c>
      <c r="Q197" s="339">
        <v>0.17</v>
      </c>
      <c r="R197" s="145" t="s">
        <v>631</v>
      </c>
      <c r="S197" s="145"/>
      <c r="T197" s="145" t="s">
        <v>581</v>
      </c>
      <c r="U197" s="340"/>
      <c r="V197" s="340"/>
      <c r="W197" s="150">
        <v>0.6</v>
      </c>
      <c r="X197" s="150"/>
      <c r="Y197" s="150">
        <v>0.32</v>
      </c>
      <c r="Z197" s="150">
        <v>0.56999999999999995</v>
      </c>
      <c r="AA197" s="150">
        <v>0.1</v>
      </c>
      <c r="AB197" s="151">
        <v>0.33</v>
      </c>
    </row>
    <row r="198" spans="1:28" s="14" customFormat="1" ht="14.25" customHeight="1">
      <c r="A198" s="336" t="s">
        <v>634</v>
      </c>
      <c r="B198" s="337" t="s">
        <v>635</v>
      </c>
      <c r="C198" s="145"/>
      <c r="D198" s="145" t="s">
        <v>35</v>
      </c>
      <c r="E198" s="145"/>
      <c r="F198" s="145"/>
      <c r="G198" s="142"/>
      <c r="H198" s="145"/>
      <c r="I198" s="145"/>
      <c r="J198" s="145" t="s">
        <v>35</v>
      </c>
      <c r="K198" s="145" t="s">
        <v>35</v>
      </c>
      <c r="L198" s="145"/>
      <c r="M198" s="145" t="s">
        <v>576</v>
      </c>
      <c r="N198" s="145" t="s">
        <v>628</v>
      </c>
      <c r="O198" s="145" t="s">
        <v>629</v>
      </c>
      <c r="P198" s="145" t="s">
        <v>630</v>
      </c>
      <c r="Q198" s="339">
        <v>0.17</v>
      </c>
      <c r="R198" s="145" t="s">
        <v>631</v>
      </c>
      <c r="S198" s="145"/>
      <c r="T198" s="145" t="s">
        <v>581</v>
      </c>
      <c r="U198" s="340"/>
      <c r="V198" s="340"/>
      <c r="W198" s="150">
        <v>0.52</v>
      </c>
      <c r="X198" s="150"/>
      <c r="Y198" s="150">
        <v>0.3</v>
      </c>
      <c r="Z198" s="150">
        <v>0.52</v>
      </c>
      <c r="AA198" s="150">
        <v>0.17</v>
      </c>
      <c r="AB198" s="151">
        <v>0.31</v>
      </c>
    </row>
    <row r="199" spans="1:28" s="14" customFormat="1" ht="14.25" customHeight="1">
      <c r="A199" s="336" t="s">
        <v>636</v>
      </c>
      <c r="B199" s="337" t="s">
        <v>637</v>
      </c>
      <c r="C199" s="145"/>
      <c r="D199" s="145" t="s">
        <v>35</v>
      </c>
      <c r="E199" s="145"/>
      <c r="F199" s="145"/>
      <c r="G199" s="142"/>
      <c r="H199" s="145"/>
      <c r="I199" s="145"/>
      <c r="J199" s="145" t="s">
        <v>35</v>
      </c>
      <c r="K199" s="145" t="s">
        <v>35</v>
      </c>
      <c r="L199" s="145"/>
      <c r="M199" s="145" t="s">
        <v>576</v>
      </c>
      <c r="N199" s="145" t="s">
        <v>628</v>
      </c>
      <c r="O199" s="145" t="s">
        <v>629</v>
      </c>
      <c r="P199" s="145" t="s">
        <v>630</v>
      </c>
      <c r="Q199" s="339">
        <v>0.17</v>
      </c>
      <c r="R199" s="145" t="s">
        <v>631</v>
      </c>
      <c r="S199" s="145"/>
      <c r="T199" s="145" t="s">
        <v>581</v>
      </c>
      <c r="U199" s="340"/>
      <c r="V199" s="340"/>
      <c r="W199" s="150">
        <v>0.3</v>
      </c>
      <c r="X199" s="150"/>
      <c r="Y199" s="150">
        <v>0.14000000000000001</v>
      </c>
      <c r="Z199" s="150">
        <v>0.35</v>
      </c>
      <c r="AA199" s="150">
        <v>0.47</v>
      </c>
      <c r="AB199" s="151">
        <v>0.18</v>
      </c>
    </row>
    <row r="200" spans="1:28" s="14" customFormat="1" ht="14.25" customHeight="1" thickBot="1">
      <c r="A200" s="341" t="s">
        <v>638</v>
      </c>
      <c r="B200" s="342" t="s">
        <v>639</v>
      </c>
      <c r="C200" s="146"/>
      <c r="D200" s="146" t="s">
        <v>35</v>
      </c>
      <c r="E200" s="146"/>
      <c r="F200" s="146"/>
      <c r="G200" s="144"/>
      <c r="H200" s="146"/>
      <c r="I200" s="146"/>
      <c r="J200" s="146" t="s">
        <v>35</v>
      </c>
      <c r="K200" s="146" t="s">
        <v>35</v>
      </c>
      <c r="L200" s="146"/>
      <c r="M200" s="146" t="s">
        <v>576</v>
      </c>
      <c r="N200" s="146" t="s">
        <v>628</v>
      </c>
      <c r="O200" s="146" t="s">
        <v>629</v>
      </c>
      <c r="P200" s="146" t="s">
        <v>630</v>
      </c>
      <c r="Q200" s="343">
        <v>0.17</v>
      </c>
      <c r="R200" s="146" t="s">
        <v>631</v>
      </c>
      <c r="S200" s="146"/>
      <c r="T200" s="146" t="s">
        <v>581</v>
      </c>
      <c r="U200" s="344"/>
      <c r="V200" s="344"/>
      <c r="W200" s="152">
        <v>0.13</v>
      </c>
      <c r="X200" s="152"/>
      <c r="Y200" s="152">
        <v>0.06</v>
      </c>
      <c r="Z200" s="152">
        <v>0.13</v>
      </c>
      <c r="AA200" s="152">
        <v>0.79</v>
      </c>
      <c r="AB200" s="153">
        <v>0.08</v>
      </c>
    </row>
    <row r="201" spans="1:28" s="14" customFormat="1" ht="14.25" customHeight="1">
      <c r="A201" s="331" t="s">
        <v>640</v>
      </c>
      <c r="B201" s="332" t="s">
        <v>641</v>
      </c>
      <c r="C201" s="147"/>
      <c r="D201" s="147" t="s">
        <v>35</v>
      </c>
      <c r="E201" s="147"/>
      <c r="F201" s="147"/>
      <c r="G201" s="140"/>
      <c r="H201" s="147"/>
      <c r="I201" s="147" t="s">
        <v>35</v>
      </c>
      <c r="J201" s="147" t="s">
        <v>35</v>
      </c>
      <c r="K201" s="147" t="s">
        <v>35</v>
      </c>
      <c r="L201" s="147"/>
      <c r="M201" s="147" t="s">
        <v>619</v>
      </c>
      <c r="N201" s="147" t="s">
        <v>577</v>
      </c>
      <c r="O201" s="147" t="s">
        <v>578</v>
      </c>
      <c r="P201" s="147" t="s">
        <v>642</v>
      </c>
      <c r="Q201" s="334">
        <v>0.52</v>
      </c>
      <c r="R201" s="147" t="s">
        <v>580</v>
      </c>
      <c r="S201" s="147"/>
      <c r="T201" s="147" t="s">
        <v>581</v>
      </c>
      <c r="U201" s="335"/>
      <c r="V201" s="335"/>
      <c r="W201" s="148">
        <v>0.19</v>
      </c>
      <c r="X201" s="148"/>
      <c r="Y201" s="148">
        <v>0.03</v>
      </c>
      <c r="Z201" s="148">
        <v>0.22</v>
      </c>
      <c r="AA201" s="148">
        <v>0.73</v>
      </c>
      <c r="AB201" s="149">
        <v>0.05</v>
      </c>
    </row>
    <row r="202" spans="1:28" s="14" customFormat="1" ht="14.25" customHeight="1">
      <c r="A202" s="336" t="s">
        <v>643</v>
      </c>
      <c r="B202" s="337" t="s">
        <v>644</v>
      </c>
      <c r="C202" s="145"/>
      <c r="D202" s="145" t="s">
        <v>35</v>
      </c>
      <c r="E202" s="145"/>
      <c r="F202" s="145"/>
      <c r="G202" s="142"/>
      <c r="H202" s="145"/>
      <c r="I202" s="145" t="s">
        <v>35</v>
      </c>
      <c r="J202" s="145" t="s">
        <v>35</v>
      </c>
      <c r="K202" s="145" t="s">
        <v>35</v>
      </c>
      <c r="L202" s="145"/>
      <c r="M202" s="145" t="s">
        <v>619</v>
      </c>
      <c r="N202" s="145" t="s">
        <v>577</v>
      </c>
      <c r="O202" s="145" t="s">
        <v>578</v>
      </c>
      <c r="P202" s="145" t="s">
        <v>642</v>
      </c>
      <c r="Q202" s="339">
        <v>0.52</v>
      </c>
      <c r="R202" s="145" t="s">
        <v>580</v>
      </c>
      <c r="S202" s="145"/>
      <c r="T202" s="145" t="s">
        <v>581</v>
      </c>
      <c r="U202" s="340"/>
      <c r="V202" s="340"/>
      <c r="W202" s="150">
        <v>0.75</v>
      </c>
      <c r="X202" s="150"/>
      <c r="Y202" s="150">
        <v>0.13</v>
      </c>
      <c r="Z202" s="150">
        <v>0.67</v>
      </c>
      <c r="AA202" s="150">
        <v>0.18</v>
      </c>
      <c r="AB202" s="151">
        <v>0.15</v>
      </c>
    </row>
    <row r="203" spans="1:28" s="14" customFormat="1" ht="14.25" customHeight="1">
      <c r="A203" s="336" t="s">
        <v>645</v>
      </c>
      <c r="B203" s="337" t="s">
        <v>646</v>
      </c>
      <c r="C203" s="145"/>
      <c r="D203" s="145" t="s">
        <v>35</v>
      </c>
      <c r="E203" s="145"/>
      <c r="F203" s="145"/>
      <c r="G203" s="142"/>
      <c r="H203" s="145"/>
      <c r="I203" s="145" t="s">
        <v>35</v>
      </c>
      <c r="J203" s="145" t="s">
        <v>35</v>
      </c>
      <c r="K203" s="145" t="s">
        <v>35</v>
      </c>
      <c r="L203" s="145"/>
      <c r="M203" s="145" t="s">
        <v>619</v>
      </c>
      <c r="N203" s="145" t="s">
        <v>577</v>
      </c>
      <c r="O203" s="145" t="s">
        <v>578</v>
      </c>
      <c r="P203" s="145" t="s">
        <v>642</v>
      </c>
      <c r="Q203" s="339">
        <v>0.52</v>
      </c>
      <c r="R203" s="145" t="s">
        <v>580</v>
      </c>
      <c r="S203" s="145"/>
      <c r="T203" s="145" t="s">
        <v>581</v>
      </c>
      <c r="U203" s="340"/>
      <c r="V203" s="340"/>
      <c r="W203" s="150">
        <v>0.41</v>
      </c>
      <c r="X203" s="150"/>
      <c r="Y203" s="150">
        <v>7.0000000000000007E-2</v>
      </c>
      <c r="Z203" s="150">
        <v>0.39</v>
      </c>
      <c r="AA203" s="150">
        <v>0.52</v>
      </c>
      <c r="AB203" s="151">
        <v>0.09</v>
      </c>
    </row>
    <row r="204" spans="1:28" s="14" customFormat="1" ht="14.25" customHeight="1" thickBot="1">
      <c r="A204" s="341" t="s">
        <v>647</v>
      </c>
      <c r="B204" s="342" t="s">
        <v>648</v>
      </c>
      <c r="C204" s="146"/>
      <c r="D204" s="146" t="s">
        <v>35</v>
      </c>
      <c r="E204" s="146"/>
      <c r="F204" s="146"/>
      <c r="G204" s="144"/>
      <c r="H204" s="146"/>
      <c r="I204" s="146" t="s">
        <v>35</v>
      </c>
      <c r="J204" s="146" t="s">
        <v>35</v>
      </c>
      <c r="K204" s="146" t="s">
        <v>35</v>
      </c>
      <c r="L204" s="146"/>
      <c r="M204" s="146" t="s">
        <v>619</v>
      </c>
      <c r="N204" s="146" t="s">
        <v>577</v>
      </c>
      <c r="O204" s="146" t="s">
        <v>578</v>
      </c>
      <c r="P204" s="146" t="s">
        <v>642</v>
      </c>
      <c r="Q204" s="343">
        <v>0.52</v>
      </c>
      <c r="R204" s="146" t="s">
        <v>580</v>
      </c>
      <c r="S204" s="146"/>
      <c r="T204" s="146" t="s">
        <v>581</v>
      </c>
      <c r="U204" s="344"/>
      <c r="V204" s="344"/>
      <c r="W204" s="152">
        <v>0.19</v>
      </c>
      <c r="X204" s="152"/>
      <c r="Y204" s="152">
        <v>0.03</v>
      </c>
      <c r="Z204" s="152">
        <v>0.22</v>
      </c>
      <c r="AA204" s="152">
        <v>0.73</v>
      </c>
      <c r="AB204" s="153">
        <v>0.05</v>
      </c>
    </row>
    <row r="205" spans="1:28" s="14" customFormat="1" ht="14.25" customHeight="1">
      <c r="A205" s="331" t="s">
        <v>649</v>
      </c>
      <c r="B205" s="332" t="s">
        <v>650</v>
      </c>
      <c r="C205" s="147"/>
      <c r="D205" s="147" t="s">
        <v>35</v>
      </c>
      <c r="E205" s="147"/>
      <c r="F205" s="147"/>
      <c r="G205" s="140"/>
      <c r="H205" s="147"/>
      <c r="I205" s="147" t="s">
        <v>35</v>
      </c>
      <c r="J205" s="147" t="s">
        <v>35</v>
      </c>
      <c r="K205" s="147" t="s">
        <v>35</v>
      </c>
      <c r="L205" s="147"/>
      <c r="M205" s="147" t="s">
        <v>619</v>
      </c>
      <c r="N205" s="147" t="s">
        <v>651</v>
      </c>
      <c r="O205" s="147" t="s">
        <v>652</v>
      </c>
      <c r="P205" s="147" t="s">
        <v>653</v>
      </c>
      <c r="Q205" s="334">
        <v>0.42</v>
      </c>
      <c r="R205" s="147" t="s">
        <v>654</v>
      </c>
      <c r="S205" s="147"/>
      <c r="T205" s="147" t="s">
        <v>655</v>
      </c>
      <c r="U205" s="335"/>
      <c r="V205" s="335"/>
      <c r="W205" s="148"/>
      <c r="X205" s="148"/>
      <c r="Y205" s="148"/>
      <c r="Z205" s="148">
        <v>0.7</v>
      </c>
      <c r="AA205" s="148">
        <v>0.1</v>
      </c>
      <c r="AB205" s="149">
        <v>0.2</v>
      </c>
    </row>
    <row r="206" spans="1:28" s="14" customFormat="1" ht="14.25" customHeight="1">
      <c r="A206" s="336" t="s">
        <v>656</v>
      </c>
      <c r="B206" s="337" t="s">
        <v>657</v>
      </c>
      <c r="C206" s="145"/>
      <c r="D206" s="145" t="s">
        <v>35</v>
      </c>
      <c r="E206" s="145"/>
      <c r="F206" s="145"/>
      <c r="G206" s="142"/>
      <c r="H206" s="145"/>
      <c r="I206" s="145" t="s">
        <v>35</v>
      </c>
      <c r="J206" s="145" t="s">
        <v>35</v>
      </c>
      <c r="K206" s="145" t="s">
        <v>35</v>
      </c>
      <c r="L206" s="145"/>
      <c r="M206" s="145" t="s">
        <v>619</v>
      </c>
      <c r="N206" s="145" t="s">
        <v>651</v>
      </c>
      <c r="O206" s="145" t="s">
        <v>652</v>
      </c>
      <c r="P206" s="145" t="s">
        <v>658</v>
      </c>
      <c r="Q206" s="339">
        <v>0.42</v>
      </c>
      <c r="R206" s="145" t="s">
        <v>654</v>
      </c>
      <c r="S206" s="145"/>
      <c r="T206" s="145" t="s">
        <v>655</v>
      </c>
      <c r="U206" s="340"/>
      <c r="V206" s="340"/>
      <c r="W206" s="150"/>
      <c r="X206" s="150"/>
      <c r="Y206" s="150"/>
      <c r="Z206" s="150">
        <v>0.64</v>
      </c>
      <c r="AA206" s="150">
        <v>0.17</v>
      </c>
      <c r="AB206" s="151">
        <v>0.19</v>
      </c>
    </row>
    <row r="207" spans="1:28" s="14" customFormat="1" ht="14.25" customHeight="1">
      <c r="A207" s="336" t="s">
        <v>659</v>
      </c>
      <c r="B207" s="337" t="s">
        <v>660</v>
      </c>
      <c r="C207" s="145"/>
      <c r="D207" s="145" t="s">
        <v>35</v>
      </c>
      <c r="E207" s="145"/>
      <c r="F207" s="145"/>
      <c r="G207" s="142"/>
      <c r="H207" s="145"/>
      <c r="I207" s="145" t="s">
        <v>35</v>
      </c>
      <c r="J207" s="145" t="s">
        <v>35</v>
      </c>
      <c r="K207" s="145" t="s">
        <v>35</v>
      </c>
      <c r="L207" s="145"/>
      <c r="M207" s="145" t="s">
        <v>619</v>
      </c>
      <c r="N207" s="145" t="s">
        <v>651</v>
      </c>
      <c r="O207" s="145" t="s">
        <v>652</v>
      </c>
      <c r="P207" s="145" t="s">
        <v>653</v>
      </c>
      <c r="Q207" s="339">
        <v>0.42</v>
      </c>
      <c r="R207" s="145" t="s">
        <v>654</v>
      </c>
      <c r="S207" s="145"/>
      <c r="T207" s="145" t="s">
        <v>655</v>
      </c>
      <c r="U207" s="340"/>
      <c r="V207" s="340"/>
      <c r="W207" s="150"/>
      <c r="X207" s="150"/>
      <c r="Y207" s="150"/>
      <c r="Z207" s="150">
        <v>0.46</v>
      </c>
      <c r="AA207" s="150">
        <v>0.45</v>
      </c>
      <c r="AB207" s="151">
        <v>0.09</v>
      </c>
    </row>
    <row r="208" spans="1:28" s="14" customFormat="1" ht="14.25" customHeight="1">
      <c r="A208" s="336" t="s">
        <v>661</v>
      </c>
      <c r="B208" s="337" t="s">
        <v>662</v>
      </c>
      <c r="C208" s="145"/>
      <c r="D208" s="145" t="s">
        <v>35</v>
      </c>
      <c r="E208" s="145"/>
      <c r="F208" s="145"/>
      <c r="G208" s="142"/>
      <c r="H208" s="145"/>
      <c r="I208" s="145" t="s">
        <v>35</v>
      </c>
      <c r="J208" s="145" t="s">
        <v>35</v>
      </c>
      <c r="K208" s="145" t="s">
        <v>35</v>
      </c>
      <c r="L208" s="145"/>
      <c r="M208" s="145" t="s">
        <v>619</v>
      </c>
      <c r="N208" s="145" t="s">
        <v>651</v>
      </c>
      <c r="O208" s="145" t="s">
        <v>652</v>
      </c>
      <c r="P208" s="145" t="s">
        <v>653</v>
      </c>
      <c r="Q208" s="339">
        <v>0.42</v>
      </c>
      <c r="R208" s="145" t="s">
        <v>654</v>
      </c>
      <c r="S208" s="145"/>
      <c r="T208" s="145" t="s">
        <v>655</v>
      </c>
      <c r="U208" s="340"/>
      <c r="V208" s="340"/>
      <c r="W208" s="150"/>
      <c r="X208" s="150"/>
      <c r="Y208" s="150"/>
      <c r="Z208" s="150">
        <v>0.5</v>
      </c>
      <c r="AA208" s="150">
        <v>0.4</v>
      </c>
      <c r="AB208" s="151">
        <v>0.1</v>
      </c>
    </row>
    <row r="209" spans="1:28" s="14" customFormat="1" ht="14.25" customHeight="1">
      <c r="A209" s="336" t="s">
        <v>663</v>
      </c>
      <c r="B209" s="337" t="s">
        <v>664</v>
      </c>
      <c r="C209" s="145"/>
      <c r="D209" s="145" t="s">
        <v>35</v>
      </c>
      <c r="E209" s="145"/>
      <c r="F209" s="145"/>
      <c r="G209" s="142"/>
      <c r="H209" s="145"/>
      <c r="I209" s="145" t="s">
        <v>35</v>
      </c>
      <c r="J209" s="145" t="s">
        <v>35</v>
      </c>
      <c r="K209" s="145" t="s">
        <v>35</v>
      </c>
      <c r="L209" s="145"/>
      <c r="M209" s="145" t="s">
        <v>619</v>
      </c>
      <c r="N209" s="145" t="s">
        <v>651</v>
      </c>
      <c r="O209" s="145" t="s">
        <v>652</v>
      </c>
      <c r="P209" s="145" t="s">
        <v>653</v>
      </c>
      <c r="Q209" s="339">
        <v>0.42</v>
      </c>
      <c r="R209" s="145" t="s">
        <v>654</v>
      </c>
      <c r="S209" s="145"/>
      <c r="T209" s="145" t="s">
        <v>655</v>
      </c>
      <c r="U209" s="340"/>
      <c r="V209" s="340"/>
      <c r="W209" s="150"/>
      <c r="X209" s="150"/>
      <c r="Y209" s="150"/>
      <c r="Z209" s="150">
        <v>0.08</v>
      </c>
      <c r="AA209" s="150">
        <v>0.87</v>
      </c>
      <c r="AB209" s="151">
        <v>0.05</v>
      </c>
    </row>
    <row r="210" spans="1:28" s="14" customFormat="1" ht="14.25" customHeight="1" thickBot="1">
      <c r="A210" s="341" t="s">
        <v>665</v>
      </c>
      <c r="B210" s="342" t="s">
        <v>666</v>
      </c>
      <c r="C210" s="146"/>
      <c r="D210" s="146" t="s">
        <v>35</v>
      </c>
      <c r="E210" s="146"/>
      <c r="F210" s="146"/>
      <c r="G210" s="144"/>
      <c r="H210" s="146"/>
      <c r="I210" s="146" t="s">
        <v>35</v>
      </c>
      <c r="J210" s="146" t="s">
        <v>35</v>
      </c>
      <c r="K210" s="146" t="s">
        <v>35</v>
      </c>
      <c r="L210" s="146"/>
      <c r="M210" s="146" t="s">
        <v>619</v>
      </c>
      <c r="N210" s="146" t="s">
        <v>651</v>
      </c>
      <c r="O210" s="146" t="s">
        <v>652</v>
      </c>
      <c r="P210" s="146" t="s">
        <v>653</v>
      </c>
      <c r="Q210" s="343">
        <v>0.42</v>
      </c>
      <c r="R210" s="146" t="s">
        <v>654</v>
      </c>
      <c r="S210" s="146"/>
      <c r="T210" s="146" t="s">
        <v>655</v>
      </c>
      <c r="U210" s="344"/>
      <c r="V210" s="344"/>
      <c r="W210" s="152"/>
      <c r="X210" s="152"/>
      <c r="Y210" s="152"/>
      <c r="Z210" s="152">
        <v>0.19</v>
      </c>
      <c r="AA210" s="152">
        <v>0.78</v>
      </c>
      <c r="AB210" s="153">
        <v>0.03</v>
      </c>
    </row>
    <row r="211" spans="1:28" ht="12.75">
      <c r="A211" s="413" t="s">
        <v>1140</v>
      </c>
      <c r="B211" s="414" t="s">
        <v>1029</v>
      </c>
      <c r="C211" s="147" t="s">
        <v>35</v>
      </c>
      <c r="D211" s="147" t="s">
        <v>35</v>
      </c>
      <c r="E211" s="416"/>
      <c r="F211" s="147" t="s">
        <v>35</v>
      </c>
      <c r="G211" s="416"/>
      <c r="H211" s="416"/>
      <c r="I211" s="415"/>
      <c r="J211" s="415"/>
      <c r="K211" s="415"/>
      <c r="L211" s="415"/>
      <c r="M211" s="417">
        <v>5</v>
      </c>
      <c r="N211" s="256" t="s">
        <v>36</v>
      </c>
      <c r="O211" s="415" t="s">
        <v>1143</v>
      </c>
      <c r="P211" s="147" t="s">
        <v>642</v>
      </c>
      <c r="Q211" s="415">
        <v>0.19700000000000001</v>
      </c>
      <c r="R211" s="147" t="s">
        <v>1145</v>
      </c>
      <c r="S211" s="415"/>
      <c r="T211" s="415"/>
      <c r="U211" s="415"/>
      <c r="V211" s="415"/>
      <c r="W211" s="415"/>
      <c r="X211" s="415"/>
      <c r="Y211" s="415"/>
      <c r="Z211" s="415"/>
      <c r="AA211" s="415"/>
      <c r="AB211" s="418"/>
    </row>
    <row r="212" spans="1:28" ht="12.75">
      <c r="A212" s="419" t="s">
        <v>1140</v>
      </c>
      <c r="B212" s="406" t="s">
        <v>1030</v>
      </c>
      <c r="C212" s="145" t="s">
        <v>35</v>
      </c>
      <c r="D212" s="145" t="s">
        <v>35</v>
      </c>
      <c r="E212" s="404"/>
      <c r="F212" s="145" t="s">
        <v>35</v>
      </c>
      <c r="G212" s="404"/>
      <c r="H212" s="404"/>
      <c r="I212" s="407"/>
      <c r="J212" s="407"/>
      <c r="K212" s="407"/>
      <c r="L212" s="407"/>
      <c r="M212" s="407">
        <v>5</v>
      </c>
      <c r="N212" s="258" t="s">
        <v>36</v>
      </c>
      <c r="O212" s="407" t="s">
        <v>1143</v>
      </c>
      <c r="P212" s="145" t="s">
        <v>642</v>
      </c>
      <c r="Q212" s="407">
        <v>0.19700000000000001</v>
      </c>
      <c r="R212" s="145" t="s">
        <v>1145</v>
      </c>
      <c r="S212" s="407"/>
      <c r="T212" s="407"/>
      <c r="U212" s="407"/>
      <c r="V212" s="407"/>
      <c r="W212" s="407"/>
      <c r="X212" s="407"/>
      <c r="Y212" s="407"/>
      <c r="Z212" s="407"/>
      <c r="AA212" s="407"/>
      <c r="AB212" s="420"/>
    </row>
    <row r="213" spans="1:28" ht="13.5" thickBot="1">
      <c r="A213" s="421" t="s">
        <v>1140</v>
      </c>
      <c r="B213" s="422" t="s">
        <v>1031</v>
      </c>
      <c r="C213" s="146" t="s">
        <v>35</v>
      </c>
      <c r="D213" s="146" t="s">
        <v>35</v>
      </c>
      <c r="E213" s="424"/>
      <c r="F213" s="146" t="s">
        <v>35</v>
      </c>
      <c r="G213" s="424"/>
      <c r="H213" s="424"/>
      <c r="I213" s="423"/>
      <c r="J213" s="423"/>
      <c r="K213" s="423"/>
      <c r="L213" s="423"/>
      <c r="M213" s="423">
        <v>5</v>
      </c>
      <c r="N213" s="260" t="s">
        <v>36</v>
      </c>
      <c r="O213" s="423" t="s">
        <v>1143</v>
      </c>
      <c r="P213" s="146" t="s">
        <v>642</v>
      </c>
      <c r="Q213" s="423">
        <v>0.19700000000000001</v>
      </c>
      <c r="R213" s="146" t="s">
        <v>1145</v>
      </c>
      <c r="S213" s="423"/>
      <c r="T213" s="423"/>
      <c r="U213" s="423"/>
      <c r="V213" s="423"/>
      <c r="W213" s="423"/>
      <c r="X213" s="423"/>
      <c r="Y213" s="423"/>
      <c r="Z213" s="423"/>
      <c r="AA213" s="423"/>
      <c r="AB213" s="425"/>
    </row>
    <row r="214" spans="1:28" ht="12.75">
      <c r="A214" s="413" t="s">
        <v>1139</v>
      </c>
      <c r="B214" s="414" t="s">
        <v>1032</v>
      </c>
      <c r="C214" s="147" t="s">
        <v>35</v>
      </c>
      <c r="D214" s="147" t="s">
        <v>35</v>
      </c>
      <c r="E214" s="416"/>
      <c r="F214" s="147" t="s">
        <v>35</v>
      </c>
      <c r="G214" s="416"/>
      <c r="H214" s="416"/>
      <c r="I214" s="415"/>
      <c r="J214" s="415"/>
      <c r="K214" s="415"/>
      <c r="L214" s="415"/>
      <c r="M214" s="415">
        <v>3</v>
      </c>
      <c r="N214" s="256" t="s">
        <v>36</v>
      </c>
      <c r="O214" s="415"/>
      <c r="P214" s="147" t="s">
        <v>1146</v>
      </c>
      <c r="Q214" s="415">
        <v>0.19500000000000001</v>
      </c>
      <c r="R214" s="147" t="s">
        <v>1147</v>
      </c>
      <c r="S214" s="415"/>
      <c r="T214" s="415"/>
      <c r="U214" s="415"/>
      <c r="V214" s="415"/>
      <c r="W214" s="415"/>
      <c r="X214" s="415"/>
      <c r="Y214" s="415"/>
      <c r="Z214" s="415"/>
      <c r="AA214" s="415"/>
      <c r="AB214" s="418"/>
    </row>
    <row r="215" spans="1:28" ht="12.75">
      <c r="A215" s="419" t="s">
        <v>1139</v>
      </c>
      <c r="B215" s="406" t="s">
        <v>1033</v>
      </c>
      <c r="C215" s="145" t="s">
        <v>35</v>
      </c>
      <c r="D215" s="145" t="s">
        <v>35</v>
      </c>
      <c r="E215" s="404"/>
      <c r="F215" s="145" t="s">
        <v>35</v>
      </c>
      <c r="G215" s="404"/>
      <c r="H215" s="404"/>
      <c r="I215" s="407"/>
      <c r="J215" s="407"/>
      <c r="K215" s="407"/>
      <c r="L215" s="407"/>
      <c r="M215" s="407">
        <v>3</v>
      </c>
      <c r="N215" s="258" t="s">
        <v>36</v>
      </c>
      <c r="O215" s="407"/>
      <c r="P215" s="145" t="s">
        <v>1146</v>
      </c>
      <c r="Q215" s="407">
        <v>0.19500000000000001</v>
      </c>
      <c r="R215" s="145" t="s">
        <v>1147</v>
      </c>
      <c r="S215" s="407"/>
      <c r="T215" s="407"/>
      <c r="U215" s="407"/>
      <c r="V215" s="407"/>
      <c r="W215" s="407"/>
      <c r="X215" s="407"/>
      <c r="Y215" s="407"/>
      <c r="Z215" s="407"/>
      <c r="AA215" s="407"/>
      <c r="AB215" s="420"/>
    </row>
    <row r="216" spans="1:28" ht="12.75">
      <c r="A216" s="419" t="s">
        <v>1139</v>
      </c>
      <c r="B216" s="406" t="s">
        <v>1034</v>
      </c>
      <c r="C216" s="145" t="s">
        <v>35</v>
      </c>
      <c r="D216" s="145" t="s">
        <v>35</v>
      </c>
      <c r="E216" s="404"/>
      <c r="F216" s="145" t="s">
        <v>35</v>
      </c>
      <c r="G216" s="404"/>
      <c r="H216" s="404"/>
      <c r="I216" s="407"/>
      <c r="J216" s="407"/>
      <c r="K216" s="407"/>
      <c r="L216" s="407"/>
      <c r="M216" s="407">
        <v>3</v>
      </c>
      <c r="N216" s="258" t="s">
        <v>36</v>
      </c>
      <c r="O216" s="407"/>
      <c r="P216" s="145" t="s">
        <v>1146</v>
      </c>
      <c r="Q216" s="407">
        <v>0.19500000000000001</v>
      </c>
      <c r="R216" s="145" t="s">
        <v>1147</v>
      </c>
      <c r="S216" s="407"/>
      <c r="T216" s="407"/>
      <c r="U216" s="407"/>
      <c r="V216" s="407"/>
      <c r="W216" s="407"/>
      <c r="X216" s="407"/>
      <c r="Y216" s="407"/>
      <c r="Z216" s="407"/>
      <c r="AA216" s="407"/>
      <c r="AB216" s="420"/>
    </row>
    <row r="217" spans="1:28" ht="13.5" thickBot="1">
      <c r="A217" s="421" t="s">
        <v>1139</v>
      </c>
      <c r="B217" s="422" t="s">
        <v>1035</v>
      </c>
      <c r="C217" s="146" t="s">
        <v>35</v>
      </c>
      <c r="D217" s="146" t="s">
        <v>35</v>
      </c>
      <c r="E217" s="424"/>
      <c r="F217" s="146" t="s">
        <v>35</v>
      </c>
      <c r="G217" s="424"/>
      <c r="H217" s="424"/>
      <c r="I217" s="423"/>
      <c r="J217" s="423"/>
      <c r="K217" s="423"/>
      <c r="L217" s="423"/>
      <c r="M217" s="423">
        <v>3</v>
      </c>
      <c r="N217" s="260" t="s">
        <v>36</v>
      </c>
      <c r="O217" s="423"/>
      <c r="P217" s="146" t="s">
        <v>1146</v>
      </c>
      <c r="Q217" s="423">
        <v>0.19500000000000001</v>
      </c>
      <c r="R217" s="146" t="s">
        <v>1147</v>
      </c>
      <c r="S217" s="423"/>
      <c r="T217" s="423"/>
      <c r="U217" s="423"/>
      <c r="V217" s="423"/>
      <c r="W217" s="423"/>
      <c r="X217" s="423"/>
      <c r="Y217" s="423"/>
      <c r="Z217" s="423"/>
      <c r="AA217" s="423"/>
      <c r="AB217" s="425"/>
    </row>
    <row r="218" spans="1:28" ht="12.75">
      <c r="A218" s="419" t="s">
        <v>1138</v>
      </c>
      <c r="B218" s="406" t="s">
        <v>1036</v>
      </c>
      <c r="C218" s="145" t="s">
        <v>35</v>
      </c>
      <c r="D218" s="145" t="s">
        <v>35</v>
      </c>
      <c r="E218" s="404"/>
      <c r="F218" s="145" t="s">
        <v>35</v>
      </c>
      <c r="G218" s="404"/>
      <c r="H218" s="404"/>
      <c r="I218" s="407"/>
      <c r="J218" s="407"/>
      <c r="K218" s="407"/>
      <c r="L218" s="407"/>
      <c r="M218" s="407">
        <v>4</v>
      </c>
      <c r="N218" s="258" t="s">
        <v>36</v>
      </c>
      <c r="O218" s="407"/>
      <c r="P218" s="145" t="s">
        <v>642</v>
      </c>
      <c r="Q218" s="407">
        <v>0.18</v>
      </c>
      <c r="R218" s="145" t="s">
        <v>1148</v>
      </c>
      <c r="S218" s="407"/>
      <c r="T218" s="407"/>
      <c r="U218" s="407"/>
      <c r="V218" s="407"/>
      <c r="W218" s="407"/>
      <c r="X218" s="407"/>
      <c r="Y218" s="407"/>
      <c r="Z218" s="407"/>
      <c r="AA218" s="407"/>
      <c r="AB218" s="420"/>
    </row>
    <row r="219" spans="1:28" ht="13.5" thickBot="1">
      <c r="A219" s="419" t="s">
        <v>1138</v>
      </c>
      <c r="B219" s="406" t="s">
        <v>1037</v>
      </c>
      <c r="C219" s="145" t="s">
        <v>35</v>
      </c>
      <c r="D219" s="145" t="s">
        <v>35</v>
      </c>
      <c r="E219" s="404"/>
      <c r="F219" s="404"/>
      <c r="G219" s="404"/>
      <c r="H219" s="404"/>
      <c r="I219" s="407"/>
      <c r="J219" s="407"/>
      <c r="K219" s="407"/>
      <c r="L219" s="407"/>
      <c r="M219" s="407">
        <v>4</v>
      </c>
      <c r="N219" s="258" t="s">
        <v>36</v>
      </c>
      <c r="O219" s="407"/>
      <c r="P219" s="145" t="s">
        <v>642</v>
      </c>
      <c r="Q219" s="407">
        <v>0.18</v>
      </c>
      <c r="R219" s="145" t="s">
        <v>1148</v>
      </c>
      <c r="S219" s="407"/>
      <c r="T219" s="407"/>
      <c r="U219" s="407"/>
      <c r="V219" s="407"/>
      <c r="W219" s="407"/>
      <c r="X219" s="407"/>
      <c r="Y219" s="407"/>
      <c r="Z219" s="407"/>
      <c r="AA219" s="407"/>
      <c r="AB219" s="420"/>
    </row>
    <row r="220" spans="1:28" ht="12.75">
      <c r="A220" s="413" t="s">
        <v>1137</v>
      </c>
      <c r="B220" s="414" t="s">
        <v>1038</v>
      </c>
      <c r="C220" s="416"/>
      <c r="D220" s="416"/>
      <c r="E220" s="416"/>
      <c r="F220" s="416"/>
      <c r="G220" s="147" t="s">
        <v>35</v>
      </c>
      <c r="H220" s="416"/>
      <c r="I220" s="415"/>
      <c r="J220" s="415"/>
      <c r="K220" s="415"/>
      <c r="L220" s="415">
        <v>4</v>
      </c>
      <c r="M220" s="415"/>
      <c r="N220" s="256" t="s">
        <v>36</v>
      </c>
      <c r="O220" s="415"/>
      <c r="P220" s="415">
        <v>127</v>
      </c>
      <c r="Q220" s="415">
        <v>0.185</v>
      </c>
      <c r="R220" s="415" t="s">
        <v>1147</v>
      </c>
      <c r="S220" s="415"/>
      <c r="T220" s="415"/>
      <c r="U220" s="415"/>
      <c r="V220" s="415"/>
      <c r="W220" s="415"/>
      <c r="X220" s="415"/>
      <c r="Y220" s="415"/>
      <c r="Z220" s="415"/>
      <c r="AA220" s="415"/>
      <c r="AB220" s="418"/>
    </row>
    <row r="221" spans="1:28" ht="12.75">
      <c r="A221" s="419" t="s">
        <v>1137</v>
      </c>
      <c r="B221" s="406" t="s">
        <v>1039</v>
      </c>
      <c r="C221" s="404"/>
      <c r="D221" s="404"/>
      <c r="E221" s="404"/>
      <c r="F221" s="404"/>
      <c r="G221" s="145" t="s">
        <v>35</v>
      </c>
      <c r="H221" s="404"/>
      <c r="I221" s="407"/>
      <c r="J221" s="407"/>
      <c r="K221" s="407"/>
      <c r="L221" s="407">
        <v>4</v>
      </c>
      <c r="M221" s="407"/>
      <c r="N221" s="258" t="s">
        <v>36</v>
      </c>
      <c r="O221" s="407"/>
      <c r="P221" s="407">
        <v>127</v>
      </c>
      <c r="Q221" s="407">
        <v>0.185</v>
      </c>
      <c r="R221" s="407" t="s">
        <v>1147</v>
      </c>
      <c r="S221" s="407"/>
      <c r="T221" s="407"/>
      <c r="U221" s="407"/>
      <c r="V221" s="407"/>
      <c r="W221" s="407"/>
      <c r="X221" s="407"/>
      <c r="Y221" s="407"/>
      <c r="Z221" s="407"/>
      <c r="AA221" s="407"/>
      <c r="AB221" s="420"/>
    </row>
    <row r="222" spans="1:28" ht="12.75">
      <c r="A222" s="419" t="s">
        <v>1137</v>
      </c>
      <c r="B222" s="406" t="s">
        <v>1040</v>
      </c>
      <c r="C222" s="404"/>
      <c r="D222" s="404"/>
      <c r="E222" s="404"/>
      <c r="F222" s="404"/>
      <c r="G222" s="145" t="s">
        <v>35</v>
      </c>
      <c r="H222" s="404"/>
      <c r="I222" s="407"/>
      <c r="J222" s="407"/>
      <c r="K222" s="407"/>
      <c r="L222" s="407">
        <v>4</v>
      </c>
      <c r="M222" s="407"/>
      <c r="N222" s="258" t="s">
        <v>36</v>
      </c>
      <c r="O222" s="407"/>
      <c r="P222" s="407">
        <v>127</v>
      </c>
      <c r="Q222" s="407">
        <v>0.185</v>
      </c>
      <c r="R222" s="407" t="s">
        <v>1147</v>
      </c>
      <c r="S222" s="407"/>
      <c r="T222" s="407"/>
      <c r="U222" s="407"/>
      <c r="V222" s="407"/>
      <c r="W222" s="407"/>
      <c r="X222" s="407"/>
      <c r="Y222" s="407"/>
      <c r="Z222" s="407"/>
      <c r="AA222" s="407"/>
      <c r="AB222" s="420"/>
    </row>
    <row r="223" spans="1:28" ht="12.75">
      <c r="A223" s="419" t="s">
        <v>1137</v>
      </c>
      <c r="B223" s="406" t="s">
        <v>1041</v>
      </c>
      <c r="C223" s="404"/>
      <c r="D223" s="404"/>
      <c r="E223" s="404"/>
      <c r="F223" s="404"/>
      <c r="G223" s="145" t="s">
        <v>35</v>
      </c>
      <c r="H223" s="404"/>
      <c r="I223" s="407"/>
      <c r="J223" s="407"/>
      <c r="K223" s="407"/>
      <c r="L223" s="407">
        <v>4</v>
      </c>
      <c r="M223" s="407"/>
      <c r="N223" s="258" t="s">
        <v>36</v>
      </c>
      <c r="O223" s="407"/>
      <c r="P223" s="407">
        <v>127</v>
      </c>
      <c r="Q223" s="407">
        <v>0.185</v>
      </c>
      <c r="R223" s="407" t="s">
        <v>1147</v>
      </c>
      <c r="S223" s="407"/>
      <c r="T223" s="407"/>
      <c r="U223" s="407"/>
      <c r="V223" s="407"/>
      <c r="W223" s="407"/>
      <c r="X223" s="407"/>
      <c r="Y223" s="407"/>
      <c r="Z223" s="407"/>
      <c r="AA223" s="407"/>
      <c r="AB223" s="420"/>
    </row>
    <row r="224" spans="1:28" ht="12.75">
      <c r="A224" s="419" t="s">
        <v>1137</v>
      </c>
      <c r="B224" s="406" t="s">
        <v>1042</v>
      </c>
      <c r="C224" s="404"/>
      <c r="D224" s="404"/>
      <c r="E224" s="404"/>
      <c r="F224" s="404"/>
      <c r="G224" s="145" t="s">
        <v>35</v>
      </c>
      <c r="H224" s="404"/>
      <c r="I224" s="407"/>
      <c r="J224" s="407"/>
      <c r="K224" s="407"/>
      <c r="L224" s="407">
        <v>4</v>
      </c>
      <c r="M224" s="407"/>
      <c r="N224" s="258" t="s">
        <v>36</v>
      </c>
      <c r="O224" s="407"/>
      <c r="P224" s="407">
        <v>127</v>
      </c>
      <c r="Q224" s="407">
        <v>0.185</v>
      </c>
      <c r="R224" s="407" t="s">
        <v>1147</v>
      </c>
      <c r="S224" s="407"/>
      <c r="T224" s="407"/>
      <c r="U224" s="407"/>
      <c r="V224" s="407"/>
      <c r="W224" s="407"/>
      <c r="X224" s="407"/>
      <c r="Y224" s="407"/>
      <c r="Z224" s="407"/>
      <c r="AA224" s="407"/>
      <c r="AB224" s="420"/>
    </row>
    <row r="225" spans="1:28" ht="13.5" thickBot="1">
      <c r="A225" s="421" t="s">
        <v>1137</v>
      </c>
      <c r="B225" s="422" t="s">
        <v>1043</v>
      </c>
      <c r="C225" s="424"/>
      <c r="D225" s="424"/>
      <c r="E225" s="424"/>
      <c r="F225" s="424"/>
      <c r="G225" s="146" t="s">
        <v>35</v>
      </c>
      <c r="H225" s="424"/>
      <c r="I225" s="423"/>
      <c r="J225" s="423"/>
      <c r="K225" s="423"/>
      <c r="L225" s="423">
        <v>4</v>
      </c>
      <c r="M225" s="423"/>
      <c r="N225" s="260" t="s">
        <v>36</v>
      </c>
      <c r="O225" s="423"/>
      <c r="P225" s="423">
        <v>127</v>
      </c>
      <c r="Q225" s="423">
        <v>0.185</v>
      </c>
      <c r="R225" s="423" t="s">
        <v>1147</v>
      </c>
      <c r="S225" s="423"/>
      <c r="T225" s="423"/>
      <c r="U225" s="423"/>
      <c r="V225" s="423"/>
      <c r="W225" s="423"/>
      <c r="X225" s="423"/>
      <c r="Y225" s="423"/>
      <c r="Z225" s="423"/>
      <c r="AA225" s="423"/>
      <c r="AB225" s="425"/>
    </row>
    <row r="226" spans="1:28" ht="12.75">
      <c r="A226" s="413" t="s">
        <v>1178</v>
      </c>
      <c r="B226" s="414" t="s">
        <v>1179</v>
      </c>
      <c r="C226" s="471" t="s">
        <v>35</v>
      </c>
      <c r="D226" s="471" t="s">
        <v>35</v>
      </c>
      <c r="E226" s="471" t="s">
        <v>35</v>
      </c>
      <c r="F226" s="472"/>
      <c r="G226" s="473" t="s">
        <v>35</v>
      </c>
      <c r="H226" s="472"/>
      <c r="I226" s="471"/>
      <c r="J226" s="471"/>
      <c r="K226" s="471"/>
      <c r="L226" s="471"/>
      <c r="M226" s="471">
        <v>3</v>
      </c>
      <c r="N226" s="474" t="s">
        <v>1180</v>
      </c>
      <c r="O226" s="475" t="s">
        <v>1181</v>
      </c>
      <c r="P226" s="471" t="s">
        <v>1182</v>
      </c>
      <c r="Q226" s="471">
        <v>0.41</v>
      </c>
      <c r="R226" s="471" t="s">
        <v>1166</v>
      </c>
      <c r="S226" s="471"/>
      <c r="T226" s="471"/>
      <c r="U226" s="471"/>
      <c r="V226" s="471"/>
      <c r="W226" s="471"/>
      <c r="X226" s="471"/>
      <c r="Y226" s="471"/>
      <c r="Z226" s="471"/>
      <c r="AA226" s="471"/>
      <c r="AB226" s="476"/>
    </row>
    <row r="227" spans="1:28" ht="12.75">
      <c r="A227" s="467" t="s">
        <v>1178</v>
      </c>
      <c r="B227" s="468" t="s">
        <v>1183</v>
      </c>
      <c r="C227" s="407" t="s">
        <v>35</v>
      </c>
      <c r="D227" s="407" t="s">
        <v>35</v>
      </c>
      <c r="E227" s="407" t="s">
        <v>35</v>
      </c>
      <c r="F227" s="404"/>
      <c r="G227" s="145" t="s">
        <v>35</v>
      </c>
      <c r="H227" s="404"/>
      <c r="I227" s="407"/>
      <c r="J227" s="407"/>
      <c r="K227" s="407"/>
      <c r="L227" s="407"/>
      <c r="M227" s="407">
        <v>3</v>
      </c>
      <c r="N227" s="474" t="s">
        <v>1180</v>
      </c>
      <c r="O227" s="475" t="s">
        <v>1181</v>
      </c>
      <c r="P227" s="407" t="s">
        <v>1182</v>
      </c>
      <c r="Q227" s="407">
        <v>0.41</v>
      </c>
      <c r="R227" s="407" t="s">
        <v>1166</v>
      </c>
      <c r="S227" s="407"/>
      <c r="T227" s="407"/>
      <c r="U227" s="407"/>
      <c r="V227" s="407"/>
      <c r="W227" s="407"/>
      <c r="X227" s="407"/>
      <c r="Y227" s="407"/>
      <c r="Z227" s="407"/>
      <c r="AA227" s="407"/>
      <c r="AB227" s="420"/>
    </row>
    <row r="228" spans="1:28" ht="13.5" thickBot="1">
      <c r="A228" s="477" t="s">
        <v>1178</v>
      </c>
      <c r="B228" s="478" t="s">
        <v>1184</v>
      </c>
      <c r="C228" s="479" t="s">
        <v>35</v>
      </c>
      <c r="D228" s="479" t="s">
        <v>35</v>
      </c>
      <c r="E228" s="479" t="s">
        <v>35</v>
      </c>
      <c r="F228" s="480"/>
      <c r="G228" s="481" t="s">
        <v>35</v>
      </c>
      <c r="H228" s="480"/>
      <c r="I228" s="479"/>
      <c r="J228" s="479"/>
      <c r="K228" s="479"/>
      <c r="L228" s="479"/>
      <c r="M228" s="479">
        <v>3</v>
      </c>
      <c r="N228" s="474" t="s">
        <v>1180</v>
      </c>
      <c r="O228" s="475" t="s">
        <v>1181</v>
      </c>
      <c r="P228" s="479" t="s">
        <v>1182</v>
      </c>
      <c r="Q228" s="479">
        <v>0.41</v>
      </c>
      <c r="R228" s="479" t="s">
        <v>1166</v>
      </c>
      <c r="S228" s="479"/>
      <c r="T228" s="479"/>
      <c r="U228" s="479"/>
      <c r="V228" s="479"/>
      <c r="W228" s="479"/>
      <c r="X228" s="479"/>
      <c r="Y228" s="479"/>
      <c r="Z228" s="479"/>
      <c r="AA228" s="479"/>
      <c r="AB228" s="482"/>
    </row>
    <row r="229" spans="1:28" ht="12.75">
      <c r="A229" s="413" t="s">
        <v>1136</v>
      </c>
      <c r="B229" s="414" t="s">
        <v>1044</v>
      </c>
      <c r="C229" s="147" t="s">
        <v>35</v>
      </c>
      <c r="D229" s="147" t="s">
        <v>35</v>
      </c>
      <c r="E229" s="416"/>
      <c r="F229" s="147" t="s">
        <v>35</v>
      </c>
      <c r="G229" s="416"/>
      <c r="H229" s="416"/>
      <c r="I229" s="415"/>
      <c r="J229" s="415"/>
      <c r="K229" s="415"/>
      <c r="L229" s="415"/>
      <c r="M229" s="415">
        <v>2</v>
      </c>
      <c r="N229" s="256" t="s">
        <v>36</v>
      </c>
      <c r="O229" s="415" t="s">
        <v>1143</v>
      </c>
      <c r="P229" s="415" t="s">
        <v>1149</v>
      </c>
      <c r="Q229" s="415">
        <v>0.153</v>
      </c>
      <c r="R229" s="415" t="s">
        <v>1148</v>
      </c>
      <c r="S229" s="415"/>
      <c r="T229" s="415"/>
      <c r="U229" s="415"/>
      <c r="V229" s="415"/>
      <c r="W229" s="415"/>
      <c r="X229" s="415"/>
      <c r="Y229" s="415"/>
      <c r="Z229" s="415"/>
      <c r="AA229" s="415"/>
      <c r="AB229" s="418"/>
    </row>
    <row r="230" spans="1:28" ht="12.75">
      <c r="A230" s="419" t="s">
        <v>1136</v>
      </c>
      <c r="B230" s="406" t="s">
        <v>1045</v>
      </c>
      <c r="C230" s="145" t="s">
        <v>35</v>
      </c>
      <c r="D230" s="145" t="s">
        <v>35</v>
      </c>
      <c r="E230" s="404"/>
      <c r="F230" s="145" t="s">
        <v>35</v>
      </c>
      <c r="G230" s="404"/>
      <c r="H230" s="404"/>
      <c r="I230" s="407"/>
      <c r="J230" s="407"/>
      <c r="K230" s="407"/>
      <c r="L230" s="407"/>
      <c r="M230" s="407">
        <v>2</v>
      </c>
      <c r="N230" s="258" t="s">
        <v>36</v>
      </c>
      <c r="O230" s="407" t="s">
        <v>1143</v>
      </c>
      <c r="P230" s="407" t="s">
        <v>1149</v>
      </c>
      <c r="Q230" s="407">
        <v>0.153</v>
      </c>
      <c r="R230" s="407" t="s">
        <v>1148</v>
      </c>
      <c r="S230" s="407"/>
      <c r="T230" s="407"/>
      <c r="U230" s="407"/>
      <c r="V230" s="407"/>
      <c r="W230" s="407"/>
      <c r="X230" s="407"/>
      <c r="Y230" s="407"/>
      <c r="Z230" s="407"/>
      <c r="AA230" s="407"/>
      <c r="AB230" s="420"/>
    </row>
    <row r="231" spans="1:28" ht="12.75">
      <c r="A231" s="419" t="s">
        <v>1136</v>
      </c>
      <c r="B231" s="406" t="s">
        <v>1046</v>
      </c>
      <c r="C231" s="145" t="s">
        <v>35</v>
      </c>
      <c r="D231" s="145" t="s">
        <v>35</v>
      </c>
      <c r="E231" s="404"/>
      <c r="F231" s="145" t="s">
        <v>35</v>
      </c>
      <c r="G231" s="404"/>
      <c r="H231" s="404"/>
      <c r="I231" s="407"/>
      <c r="J231" s="407"/>
      <c r="K231" s="407"/>
      <c r="L231" s="407"/>
      <c r="M231" s="407">
        <v>2</v>
      </c>
      <c r="N231" s="258" t="s">
        <v>36</v>
      </c>
      <c r="O231" s="407" t="s">
        <v>1143</v>
      </c>
      <c r="P231" s="407" t="s">
        <v>1149</v>
      </c>
      <c r="Q231" s="407">
        <v>0.153</v>
      </c>
      <c r="R231" s="407" t="s">
        <v>1148</v>
      </c>
      <c r="S231" s="407"/>
      <c r="T231" s="407"/>
      <c r="U231" s="407"/>
      <c r="V231" s="407"/>
      <c r="W231" s="407"/>
      <c r="X231" s="407"/>
      <c r="Y231" s="407"/>
      <c r="Z231" s="407"/>
      <c r="AA231" s="407"/>
      <c r="AB231" s="420"/>
    </row>
    <row r="232" spans="1:28" ht="12.75">
      <c r="A232" s="419" t="s">
        <v>1136</v>
      </c>
      <c r="B232" s="406" t="s">
        <v>1047</v>
      </c>
      <c r="C232" s="145" t="s">
        <v>35</v>
      </c>
      <c r="D232" s="145" t="s">
        <v>35</v>
      </c>
      <c r="E232" s="404"/>
      <c r="F232" s="145" t="s">
        <v>35</v>
      </c>
      <c r="G232" s="404"/>
      <c r="H232" s="404"/>
      <c r="I232" s="407"/>
      <c r="J232" s="407"/>
      <c r="K232" s="407"/>
      <c r="L232" s="407"/>
      <c r="M232" s="407">
        <v>2</v>
      </c>
      <c r="N232" s="258" t="s">
        <v>36</v>
      </c>
      <c r="O232" s="407" t="s">
        <v>1143</v>
      </c>
      <c r="P232" s="407" t="s">
        <v>1149</v>
      </c>
      <c r="Q232" s="407">
        <v>0.153</v>
      </c>
      <c r="R232" s="407" t="s">
        <v>1148</v>
      </c>
      <c r="S232" s="407"/>
      <c r="T232" s="407"/>
      <c r="U232" s="407"/>
      <c r="V232" s="407"/>
      <c r="W232" s="407"/>
      <c r="X232" s="407"/>
      <c r="Y232" s="407"/>
      <c r="Z232" s="407"/>
      <c r="AA232" s="407"/>
      <c r="AB232" s="420"/>
    </row>
    <row r="233" spans="1:28" ht="13.5" thickBot="1">
      <c r="A233" s="421" t="s">
        <v>1136</v>
      </c>
      <c r="B233" s="422" t="s">
        <v>1048</v>
      </c>
      <c r="C233" s="146" t="s">
        <v>35</v>
      </c>
      <c r="D233" s="146" t="s">
        <v>35</v>
      </c>
      <c r="E233" s="424"/>
      <c r="F233" s="146" t="s">
        <v>35</v>
      </c>
      <c r="G233" s="424"/>
      <c r="H233" s="424"/>
      <c r="I233" s="423"/>
      <c r="J233" s="423"/>
      <c r="K233" s="423"/>
      <c r="L233" s="423"/>
      <c r="M233" s="423">
        <v>2</v>
      </c>
      <c r="N233" s="260" t="s">
        <v>36</v>
      </c>
      <c r="O233" s="423" t="s">
        <v>1143</v>
      </c>
      <c r="P233" s="423" t="s">
        <v>1149</v>
      </c>
      <c r="Q233" s="423">
        <v>0.153</v>
      </c>
      <c r="R233" s="423" t="s">
        <v>1148</v>
      </c>
      <c r="S233" s="423"/>
      <c r="T233" s="423"/>
      <c r="U233" s="423"/>
      <c r="V233" s="423"/>
      <c r="W233" s="423"/>
      <c r="X233" s="423"/>
      <c r="Y233" s="423"/>
      <c r="Z233" s="423"/>
      <c r="AA233" s="423"/>
      <c r="AB233" s="425"/>
    </row>
    <row r="234" spans="1:28" ht="12.75">
      <c r="A234" s="413" t="s">
        <v>1142</v>
      </c>
      <c r="B234" s="414" t="s">
        <v>1049</v>
      </c>
      <c r="C234" s="147" t="s">
        <v>35</v>
      </c>
      <c r="D234" s="147" t="s">
        <v>35</v>
      </c>
      <c r="E234" s="416"/>
      <c r="F234" s="416"/>
      <c r="G234" s="416"/>
      <c r="H234" s="416"/>
      <c r="I234" s="415"/>
      <c r="J234" s="415"/>
      <c r="K234" s="415"/>
      <c r="L234" s="415"/>
      <c r="M234" s="415">
        <v>4</v>
      </c>
      <c r="N234" s="256" t="s">
        <v>36</v>
      </c>
      <c r="O234" s="415" t="s">
        <v>1144</v>
      </c>
      <c r="P234" s="415" t="s">
        <v>642</v>
      </c>
      <c r="Q234" s="415">
        <v>0.36499999999999999</v>
      </c>
      <c r="R234" s="415" t="s">
        <v>1148</v>
      </c>
      <c r="S234" s="415"/>
      <c r="T234" s="415"/>
      <c r="U234" s="415"/>
      <c r="V234" s="415"/>
      <c r="W234" s="415"/>
      <c r="X234" s="415"/>
      <c r="Y234" s="415"/>
      <c r="Z234" s="415"/>
      <c r="AA234" s="415"/>
      <c r="AB234" s="418"/>
    </row>
    <row r="235" spans="1:28" ht="12.75">
      <c r="A235" s="419" t="s">
        <v>1142</v>
      </c>
      <c r="B235" s="406" t="s">
        <v>1050</v>
      </c>
      <c r="C235" s="145" t="s">
        <v>35</v>
      </c>
      <c r="D235" s="145" t="s">
        <v>35</v>
      </c>
      <c r="E235" s="404"/>
      <c r="F235" s="404"/>
      <c r="G235" s="404"/>
      <c r="H235" s="404"/>
      <c r="I235" s="407"/>
      <c r="J235" s="407"/>
      <c r="K235" s="407"/>
      <c r="L235" s="407"/>
      <c r="M235" s="407">
        <v>4</v>
      </c>
      <c r="N235" s="258" t="s">
        <v>36</v>
      </c>
      <c r="O235" s="407" t="s">
        <v>1144</v>
      </c>
      <c r="P235" s="407" t="s">
        <v>642</v>
      </c>
      <c r="Q235" s="407">
        <v>0.36499999999999999</v>
      </c>
      <c r="R235" s="407" t="s">
        <v>1148</v>
      </c>
      <c r="S235" s="407"/>
      <c r="T235" s="407"/>
      <c r="U235" s="407"/>
      <c r="V235" s="407"/>
      <c r="W235" s="407"/>
      <c r="X235" s="407"/>
      <c r="Y235" s="407"/>
      <c r="Z235" s="407"/>
      <c r="AA235" s="407"/>
      <c r="AB235" s="420"/>
    </row>
    <row r="236" spans="1:28" ht="12.75">
      <c r="A236" s="419" t="s">
        <v>1142</v>
      </c>
      <c r="B236" s="406" t="s">
        <v>1051</v>
      </c>
      <c r="C236" s="145" t="s">
        <v>35</v>
      </c>
      <c r="D236" s="145" t="s">
        <v>35</v>
      </c>
      <c r="E236" s="404"/>
      <c r="F236" s="404"/>
      <c r="G236" s="404"/>
      <c r="H236" s="404"/>
      <c r="I236" s="407"/>
      <c r="J236" s="407"/>
      <c r="K236" s="407"/>
      <c r="L236" s="407"/>
      <c r="M236" s="407">
        <v>4</v>
      </c>
      <c r="N236" s="258" t="s">
        <v>36</v>
      </c>
      <c r="O236" s="407" t="s">
        <v>1144</v>
      </c>
      <c r="P236" s="407" t="s">
        <v>642</v>
      </c>
      <c r="Q236" s="407">
        <v>0.36499999999999999</v>
      </c>
      <c r="R236" s="407" t="s">
        <v>1148</v>
      </c>
      <c r="S236" s="407"/>
      <c r="T236" s="407"/>
      <c r="U236" s="407"/>
      <c r="V236" s="407"/>
      <c r="W236" s="407"/>
      <c r="X236" s="407"/>
      <c r="Y236" s="407"/>
      <c r="Z236" s="407"/>
      <c r="AA236" s="407"/>
      <c r="AB236" s="420"/>
    </row>
    <row r="237" spans="1:28" ht="13.5" thickBot="1">
      <c r="A237" s="421" t="s">
        <v>1142</v>
      </c>
      <c r="B237" s="422" t="s">
        <v>1052</v>
      </c>
      <c r="C237" s="146" t="s">
        <v>35</v>
      </c>
      <c r="D237" s="146" t="s">
        <v>35</v>
      </c>
      <c r="E237" s="424"/>
      <c r="F237" s="424"/>
      <c r="G237" s="424"/>
      <c r="H237" s="424"/>
      <c r="I237" s="423"/>
      <c r="J237" s="423"/>
      <c r="K237" s="423"/>
      <c r="L237" s="423"/>
      <c r="M237" s="423">
        <v>4</v>
      </c>
      <c r="N237" s="260" t="s">
        <v>36</v>
      </c>
      <c r="O237" s="423" t="s">
        <v>1144</v>
      </c>
      <c r="P237" s="423" t="s">
        <v>642</v>
      </c>
      <c r="Q237" s="423">
        <v>0.36499999999999999</v>
      </c>
      <c r="R237" s="423" t="s">
        <v>1148</v>
      </c>
      <c r="S237" s="423"/>
      <c r="T237" s="423"/>
      <c r="U237" s="423"/>
      <c r="V237" s="423"/>
      <c r="W237" s="423"/>
      <c r="X237" s="423"/>
      <c r="Y237" s="423"/>
      <c r="Z237" s="423"/>
      <c r="AA237" s="423"/>
      <c r="AB237" s="425"/>
    </row>
    <row r="238" spans="1:28" ht="12.75">
      <c r="A238" s="413" t="s">
        <v>1141</v>
      </c>
      <c r="B238" s="414" t="s">
        <v>1053</v>
      </c>
      <c r="C238" s="147" t="s">
        <v>35</v>
      </c>
      <c r="D238" s="147" t="s">
        <v>35</v>
      </c>
      <c r="E238" s="416"/>
      <c r="F238" s="147" t="s">
        <v>35</v>
      </c>
      <c r="G238" s="416"/>
      <c r="H238" s="416"/>
      <c r="I238" s="415"/>
      <c r="J238" s="415"/>
      <c r="K238" s="415"/>
      <c r="L238" s="415"/>
      <c r="M238" s="415">
        <v>1</v>
      </c>
      <c r="N238" s="256" t="s">
        <v>36</v>
      </c>
      <c r="O238" s="415"/>
      <c r="P238" s="415" t="s">
        <v>642</v>
      </c>
      <c r="Q238" s="415">
        <v>0.125</v>
      </c>
      <c r="R238" s="415" t="s">
        <v>1150</v>
      </c>
      <c r="S238" s="415"/>
      <c r="T238" s="415"/>
      <c r="U238" s="415"/>
      <c r="V238" s="415"/>
      <c r="W238" s="415"/>
      <c r="X238" s="415"/>
      <c r="Y238" s="415"/>
      <c r="Z238" s="415"/>
      <c r="AA238" s="415"/>
      <c r="AB238" s="418"/>
    </row>
    <row r="239" spans="1:28" ht="12.75">
      <c r="A239" s="419" t="s">
        <v>1141</v>
      </c>
      <c r="B239" s="406" t="s">
        <v>1054</v>
      </c>
      <c r="C239" s="145" t="s">
        <v>35</v>
      </c>
      <c r="D239" s="145" t="s">
        <v>35</v>
      </c>
      <c r="E239" s="404"/>
      <c r="F239" s="145" t="s">
        <v>35</v>
      </c>
      <c r="G239" s="404"/>
      <c r="H239" s="404"/>
      <c r="I239" s="407"/>
      <c r="J239" s="407"/>
      <c r="K239" s="407"/>
      <c r="L239" s="407"/>
      <c r="M239" s="407">
        <v>1</v>
      </c>
      <c r="N239" s="258" t="s">
        <v>36</v>
      </c>
      <c r="O239" s="407"/>
      <c r="P239" s="407" t="s">
        <v>642</v>
      </c>
      <c r="Q239" s="407">
        <v>0.125</v>
      </c>
      <c r="R239" s="407" t="s">
        <v>1150</v>
      </c>
      <c r="S239" s="407"/>
      <c r="T239" s="407"/>
      <c r="U239" s="407"/>
      <c r="V239" s="407"/>
      <c r="W239" s="407"/>
      <c r="X239" s="407"/>
      <c r="Y239" s="407"/>
      <c r="Z239" s="407"/>
      <c r="AA239" s="407"/>
      <c r="AB239" s="420"/>
    </row>
    <row r="240" spans="1:28" ht="12.75">
      <c r="A240" s="419" t="s">
        <v>1141</v>
      </c>
      <c r="B240" s="406" t="s">
        <v>1055</v>
      </c>
      <c r="C240" s="145" t="s">
        <v>35</v>
      </c>
      <c r="D240" s="145" t="s">
        <v>35</v>
      </c>
      <c r="E240" s="404"/>
      <c r="F240" s="145" t="s">
        <v>35</v>
      </c>
      <c r="G240" s="404"/>
      <c r="H240" s="404"/>
      <c r="I240" s="407"/>
      <c r="J240" s="407"/>
      <c r="K240" s="407"/>
      <c r="L240" s="407"/>
      <c r="M240" s="407">
        <v>1</v>
      </c>
      <c r="N240" s="258" t="s">
        <v>36</v>
      </c>
      <c r="O240" s="407"/>
      <c r="P240" s="407" t="s">
        <v>642</v>
      </c>
      <c r="Q240" s="407">
        <v>0.125</v>
      </c>
      <c r="R240" s="407" t="s">
        <v>1150</v>
      </c>
      <c r="S240" s="407"/>
      <c r="T240" s="407"/>
      <c r="U240" s="407"/>
      <c r="V240" s="407"/>
      <c r="W240" s="407"/>
      <c r="X240" s="407"/>
      <c r="Y240" s="407"/>
      <c r="Z240" s="407"/>
      <c r="AA240" s="407"/>
      <c r="AB240" s="420"/>
    </row>
    <row r="241" spans="1:28" ht="12.75">
      <c r="A241" s="419" t="s">
        <v>1141</v>
      </c>
      <c r="B241" s="406" t="s">
        <v>1056</v>
      </c>
      <c r="C241" s="145" t="s">
        <v>35</v>
      </c>
      <c r="D241" s="145" t="s">
        <v>35</v>
      </c>
      <c r="E241" s="404"/>
      <c r="F241" s="145" t="s">
        <v>35</v>
      </c>
      <c r="G241" s="404"/>
      <c r="H241" s="404"/>
      <c r="I241" s="407"/>
      <c r="J241" s="407"/>
      <c r="K241" s="407"/>
      <c r="L241" s="407"/>
      <c r="M241" s="407">
        <v>1</v>
      </c>
      <c r="N241" s="258" t="s">
        <v>36</v>
      </c>
      <c r="O241" s="407"/>
      <c r="P241" s="407" t="s">
        <v>642</v>
      </c>
      <c r="Q241" s="407">
        <v>0.125</v>
      </c>
      <c r="R241" s="407" t="s">
        <v>1150</v>
      </c>
      <c r="S241" s="407"/>
      <c r="T241" s="407"/>
      <c r="U241" s="407"/>
      <c r="V241" s="407"/>
      <c r="W241" s="407"/>
      <c r="X241" s="407"/>
      <c r="Y241" s="407"/>
      <c r="Z241" s="407"/>
      <c r="AA241" s="407"/>
      <c r="AB241" s="420"/>
    </row>
    <row r="242" spans="1:28" ht="13.5" thickBot="1">
      <c r="A242" s="426" t="s">
        <v>1141</v>
      </c>
      <c r="B242" s="410" t="s">
        <v>1057</v>
      </c>
      <c r="C242" s="409" t="s">
        <v>35</v>
      </c>
      <c r="D242" s="409" t="s">
        <v>35</v>
      </c>
      <c r="E242" s="412"/>
      <c r="F242" s="409" t="s">
        <v>35</v>
      </c>
      <c r="G242" s="412"/>
      <c r="H242" s="412"/>
      <c r="I242" s="411"/>
      <c r="J242" s="411"/>
      <c r="K242" s="411"/>
      <c r="L242" s="411"/>
      <c r="M242" s="411">
        <v>1</v>
      </c>
      <c r="N242" s="330" t="s">
        <v>36</v>
      </c>
      <c r="O242" s="411"/>
      <c r="P242" s="411" t="s">
        <v>642</v>
      </c>
      <c r="Q242" s="411">
        <v>0.125</v>
      </c>
      <c r="R242" s="411" t="s">
        <v>1150</v>
      </c>
      <c r="S242" s="411"/>
      <c r="T242" s="411"/>
      <c r="U242" s="411"/>
      <c r="V242" s="411"/>
      <c r="W242" s="411"/>
      <c r="X242" s="411"/>
      <c r="Y242" s="411"/>
      <c r="Z242" s="411"/>
      <c r="AA242" s="411"/>
      <c r="AB242" s="427"/>
    </row>
    <row r="243" spans="1:28" ht="12.75">
      <c r="A243" s="413" t="s">
        <v>1135</v>
      </c>
      <c r="B243" s="414" t="s">
        <v>1058</v>
      </c>
      <c r="C243" s="147" t="s">
        <v>35</v>
      </c>
      <c r="D243" s="147" t="s">
        <v>35</v>
      </c>
      <c r="E243" s="416"/>
      <c r="F243" s="147" t="s">
        <v>35</v>
      </c>
      <c r="G243" s="416"/>
      <c r="H243" s="416"/>
      <c r="I243" s="415"/>
      <c r="J243" s="415"/>
      <c r="K243" s="415"/>
      <c r="L243" s="415"/>
      <c r="M243" s="415">
        <v>5</v>
      </c>
      <c r="N243" s="256" t="s">
        <v>36</v>
      </c>
      <c r="O243" s="415"/>
      <c r="P243" s="415" t="s">
        <v>597</v>
      </c>
      <c r="Q243" s="415">
        <v>0.25</v>
      </c>
      <c r="R243" s="415" t="s">
        <v>1151</v>
      </c>
      <c r="S243" s="415"/>
      <c r="T243" s="415"/>
      <c r="U243" s="415"/>
      <c r="V243" s="415"/>
      <c r="W243" s="415"/>
      <c r="X243" s="415"/>
      <c r="Y243" s="415"/>
      <c r="Z243" s="415"/>
      <c r="AA243" s="415"/>
      <c r="AB243" s="418"/>
    </row>
    <row r="244" spans="1:28" ht="12.75">
      <c r="A244" s="419" t="s">
        <v>1134</v>
      </c>
      <c r="B244" s="406" t="s">
        <v>1059</v>
      </c>
      <c r="C244" s="145" t="s">
        <v>35</v>
      </c>
      <c r="D244" s="145" t="s">
        <v>35</v>
      </c>
      <c r="E244" s="404"/>
      <c r="F244" s="145" t="s">
        <v>35</v>
      </c>
      <c r="G244" s="145" t="s">
        <v>35</v>
      </c>
      <c r="H244" s="404"/>
      <c r="I244" s="407"/>
      <c r="J244" s="407"/>
      <c r="K244" s="407"/>
      <c r="L244" s="407">
        <v>2</v>
      </c>
      <c r="M244" s="407">
        <v>4</v>
      </c>
      <c r="N244" s="258" t="s">
        <v>36</v>
      </c>
      <c r="O244" s="407"/>
      <c r="P244" s="407" t="s">
        <v>1152</v>
      </c>
      <c r="Q244" s="407">
        <v>0.184</v>
      </c>
      <c r="R244" s="407" t="s">
        <v>1153</v>
      </c>
      <c r="S244" s="407"/>
      <c r="T244" s="407"/>
      <c r="U244" s="407"/>
      <c r="V244" s="407"/>
      <c r="W244" s="407"/>
      <c r="X244" s="407"/>
      <c r="Y244" s="407"/>
      <c r="Z244" s="407"/>
      <c r="AA244" s="407"/>
      <c r="AB244" s="420"/>
    </row>
    <row r="245" spans="1:28" ht="12.75">
      <c r="A245" s="419" t="s">
        <v>1134</v>
      </c>
      <c r="B245" s="406" t="s">
        <v>1060</v>
      </c>
      <c r="C245" s="145" t="s">
        <v>35</v>
      </c>
      <c r="D245" s="145" t="s">
        <v>35</v>
      </c>
      <c r="E245" s="404"/>
      <c r="F245" s="145" t="s">
        <v>35</v>
      </c>
      <c r="G245" s="145" t="s">
        <v>35</v>
      </c>
      <c r="H245" s="404"/>
      <c r="I245" s="407"/>
      <c r="J245" s="407"/>
      <c r="K245" s="407"/>
      <c r="L245" s="407">
        <v>2</v>
      </c>
      <c r="M245" s="407">
        <v>4</v>
      </c>
      <c r="N245" s="258" t="s">
        <v>36</v>
      </c>
      <c r="O245" s="407"/>
      <c r="P245" s="407" t="s">
        <v>1152</v>
      </c>
      <c r="Q245" s="407">
        <v>0.184</v>
      </c>
      <c r="R245" s="407" t="s">
        <v>1153</v>
      </c>
      <c r="S245" s="407"/>
      <c r="T245" s="407"/>
      <c r="U245" s="407"/>
      <c r="V245" s="407"/>
      <c r="W245" s="407"/>
      <c r="X245" s="407"/>
      <c r="Y245" s="407"/>
      <c r="Z245" s="407"/>
      <c r="AA245" s="407"/>
      <c r="AB245" s="420"/>
    </row>
    <row r="246" spans="1:28" ht="12.75">
      <c r="A246" s="419" t="s">
        <v>1134</v>
      </c>
      <c r="B246" s="406" t="s">
        <v>1061</v>
      </c>
      <c r="C246" s="145" t="s">
        <v>35</v>
      </c>
      <c r="D246" s="145" t="s">
        <v>35</v>
      </c>
      <c r="E246" s="404"/>
      <c r="F246" s="145" t="s">
        <v>35</v>
      </c>
      <c r="G246" s="145" t="s">
        <v>35</v>
      </c>
      <c r="H246" s="404"/>
      <c r="I246" s="407"/>
      <c r="J246" s="407"/>
      <c r="K246" s="407"/>
      <c r="L246" s="407">
        <v>2</v>
      </c>
      <c r="M246" s="407">
        <v>4</v>
      </c>
      <c r="N246" s="258" t="s">
        <v>36</v>
      </c>
      <c r="O246" s="407"/>
      <c r="P246" s="407" t="s">
        <v>1152</v>
      </c>
      <c r="Q246" s="407">
        <v>0.184</v>
      </c>
      <c r="R246" s="407" t="s">
        <v>1153</v>
      </c>
      <c r="S246" s="407"/>
      <c r="T246" s="407"/>
      <c r="U246" s="407"/>
      <c r="V246" s="407"/>
      <c r="W246" s="407"/>
      <c r="X246" s="407"/>
      <c r="Y246" s="407"/>
      <c r="Z246" s="407"/>
      <c r="AA246" s="407"/>
      <c r="AB246" s="420"/>
    </row>
    <row r="247" spans="1:28" ht="12.75">
      <c r="A247" s="419" t="s">
        <v>1134</v>
      </c>
      <c r="B247" s="406" t="s">
        <v>1062</v>
      </c>
      <c r="C247" s="145" t="s">
        <v>35</v>
      </c>
      <c r="D247" s="145" t="s">
        <v>35</v>
      </c>
      <c r="E247" s="404"/>
      <c r="F247" s="145" t="s">
        <v>35</v>
      </c>
      <c r="G247" s="145" t="s">
        <v>35</v>
      </c>
      <c r="H247" s="404"/>
      <c r="I247" s="407"/>
      <c r="J247" s="407"/>
      <c r="K247" s="407"/>
      <c r="L247" s="407">
        <v>2</v>
      </c>
      <c r="M247" s="407">
        <v>4</v>
      </c>
      <c r="N247" s="258" t="s">
        <v>36</v>
      </c>
      <c r="O247" s="407"/>
      <c r="P247" s="407" t="s">
        <v>1152</v>
      </c>
      <c r="Q247" s="407">
        <v>0.184</v>
      </c>
      <c r="R247" s="407" t="s">
        <v>1153</v>
      </c>
      <c r="S247" s="407"/>
      <c r="T247" s="407"/>
      <c r="U247" s="407"/>
      <c r="V247" s="407"/>
      <c r="W247" s="407"/>
      <c r="X247" s="407"/>
      <c r="Y247" s="407"/>
      <c r="Z247" s="407"/>
      <c r="AA247" s="407"/>
      <c r="AB247" s="420"/>
    </row>
    <row r="248" spans="1:28" ht="13.5" thickBot="1">
      <c r="A248" s="421" t="s">
        <v>1134</v>
      </c>
      <c r="B248" s="422" t="s">
        <v>1063</v>
      </c>
      <c r="C248" s="146" t="s">
        <v>35</v>
      </c>
      <c r="D248" s="146" t="s">
        <v>35</v>
      </c>
      <c r="E248" s="424"/>
      <c r="F248" s="146" t="s">
        <v>35</v>
      </c>
      <c r="G248" s="146" t="s">
        <v>35</v>
      </c>
      <c r="H248" s="424"/>
      <c r="I248" s="423"/>
      <c r="J248" s="423"/>
      <c r="K248" s="423"/>
      <c r="L248" s="423">
        <v>2</v>
      </c>
      <c r="M248" s="423">
        <v>4</v>
      </c>
      <c r="N248" s="260" t="s">
        <v>36</v>
      </c>
      <c r="O248" s="423"/>
      <c r="P248" s="423" t="s">
        <v>1152</v>
      </c>
      <c r="Q248" s="423">
        <v>0.184</v>
      </c>
      <c r="R248" s="423" t="s">
        <v>1153</v>
      </c>
      <c r="S248" s="423"/>
      <c r="T248" s="423"/>
      <c r="U248" s="423"/>
      <c r="V248" s="423"/>
      <c r="W248" s="423"/>
      <c r="X248" s="423"/>
      <c r="Y248" s="423"/>
      <c r="Z248" s="423"/>
      <c r="AA248" s="423"/>
      <c r="AB248" s="425"/>
    </row>
    <row r="249" spans="1:28" ht="12.75">
      <c r="A249" s="413" t="s">
        <v>1133</v>
      </c>
      <c r="B249" s="414" t="s">
        <v>1064</v>
      </c>
      <c r="C249" s="147" t="s">
        <v>35</v>
      </c>
      <c r="D249" s="147" t="s">
        <v>35</v>
      </c>
      <c r="E249" s="416"/>
      <c r="F249" s="147" t="s">
        <v>35</v>
      </c>
      <c r="G249" s="147" t="s">
        <v>35</v>
      </c>
      <c r="H249" s="416"/>
      <c r="I249" s="415"/>
      <c r="J249" s="415"/>
      <c r="K249" s="415"/>
      <c r="L249" s="415">
        <v>2</v>
      </c>
      <c r="M249" s="415">
        <v>1</v>
      </c>
      <c r="N249" s="256" t="s">
        <v>36</v>
      </c>
      <c r="O249" s="415"/>
      <c r="P249" s="415" t="s">
        <v>38</v>
      </c>
      <c r="Q249" s="415">
        <v>0.18</v>
      </c>
      <c r="R249" s="415" t="s">
        <v>1157</v>
      </c>
      <c r="S249" s="415"/>
      <c r="T249" s="415"/>
      <c r="U249" s="415"/>
      <c r="V249" s="415"/>
      <c r="W249" s="415"/>
      <c r="X249" s="415"/>
      <c r="Y249" s="415"/>
      <c r="Z249" s="415"/>
      <c r="AA249" s="415"/>
      <c r="AB249" s="418"/>
    </row>
    <row r="250" spans="1:28" ht="12.75">
      <c r="A250" s="419" t="s">
        <v>1133</v>
      </c>
      <c r="B250" s="406" t="s">
        <v>1065</v>
      </c>
      <c r="C250" s="145" t="s">
        <v>35</v>
      </c>
      <c r="D250" s="145" t="s">
        <v>35</v>
      </c>
      <c r="E250" s="404"/>
      <c r="F250" s="145" t="s">
        <v>35</v>
      </c>
      <c r="G250" s="145" t="s">
        <v>35</v>
      </c>
      <c r="H250" s="404"/>
      <c r="I250" s="407"/>
      <c r="J250" s="407"/>
      <c r="K250" s="407"/>
      <c r="L250" s="407">
        <v>2</v>
      </c>
      <c r="M250" s="407">
        <v>1</v>
      </c>
      <c r="N250" s="258" t="s">
        <v>36</v>
      </c>
      <c r="O250" s="407"/>
      <c r="P250" s="407" t="s">
        <v>38</v>
      </c>
      <c r="Q250" s="407">
        <v>0.18</v>
      </c>
      <c r="R250" s="407" t="s">
        <v>1157</v>
      </c>
      <c r="S250" s="407"/>
      <c r="T250" s="407"/>
      <c r="U250" s="407"/>
      <c r="V250" s="407"/>
      <c r="W250" s="407"/>
      <c r="X250" s="407"/>
      <c r="Y250" s="407"/>
      <c r="Z250" s="407"/>
      <c r="AA250" s="407"/>
      <c r="AB250" s="420"/>
    </row>
    <row r="251" spans="1:28" ht="13.5" thickBot="1">
      <c r="A251" s="421" t="s">
        <v>1133</v>
      </c>
      <c r="B251" s="422" t="s">
        <v>1066</v>
      </c>
      <c r="C251" s="146" t="s">
        <v>35</v>
      </c>
      <c r="D251" s="146" t="s">
        <v>35</v>
      </c>
      <c r="E251" s="424"/>
      <c r="F251" s="146" t="s">
        <v>35</v>
      </c>
      <c r="G251" s="146" t="s">
        <v>35</v>
      </c>
      <c r="H251" s="424"/>
      <c r="I251" s="423"/>
      <c r="J251" s="423"/>
      <c r="K251" s="423"/>
      <c r="L251" s="423">
        <v>2</v>
      </c>
      <c r="M251" s="423">
        <v>1</v>
      </c>
      <c r="N251" s="260" t="s">
        <v>36</v>
      </c>
      <c r="O251" s="423"/>
      <c r="P251" s="423" t="s">
        <v>38</v>
      </c>
      <c r="Q251" s="423">
        <v>0.18</v>
      </c>
      <c r="R251" s="423" t="s">
        <v>1157</v>
      </c>
      <c r="S251" s="423"/>
      <c r="T251" s="423"/>
      <c r="U251" s="423"/>
      <c r="V251" s="423"/>
      <c r="W251" s="423"/>
      <c r="X251" s="423"/>
      <c r="Y251" s="423"/>
      <c r="Z251" s="423"/>
      <c r="AA251" s="423"/>
      <c r="AB251" s="425"/>
    </row>
    <row r="252" spans="1:28" ht="12.75">
      <c r="A252" s="419" t="s">
        <v>1132</v>
      </c>
      <c r="B252" s="406" t="s">
        <v>1067</v>
      </c>
      <c r="C252" s="145" t="s">
        <v>35</v>
      </c>
      <c r="D252" s="145" t="s">
        <v>35</v>
      </c>
      <c r="E252" s="404"/>
      <c r="F252" s="404"/>
      <c r="G252" s="404"/>
      <c r="H252" s="404"/>
      <c r="I252" s="407"/>
      <c r="J252" s="407"/>
      <c r="K252" s="407"/>
      <c r="L252" s="407"/>
      <c r="M252" s="407">
        <v>5</v>
      </c>
      <c r="N252" s="258" t="s">
        <v>36</v>
      </c>
      <c r="O252" s="407" t="s">
        <v>1144</v>
      </c>
      <c r="P252" s="407" t="s">
        <v>642</v>
      </c>
      <c r="Q252" s="407">
        <v>0.44500000000000001</v>
      </c>
      <c r="R252" s="407" t="s">
        <v>1158</v>
      </c>
      <c r="S252" s="407"/>
      <c r="T252" s="407"/>
      <c r="U252" s="407"/>
      <c r="V252" s="407"/>
      <c r="W252" s="407"/>
      <c r="X252" s="407"/>
      <c r="Y252" s="407"/>
      <c r="Z252" s="407"/>
      <c r="AA252" s="407"/>
      <c r="AB252" s="420"/>
    </row>
    <row r="253" spans="1:28" ht="12.75">
      <c r="A253" s="419" t="s">
        <v>1132</v>
      </c>
      <c r="B253" s="406" t="s">
        <v>1068</v>
      </c>
      <c r="C253" s="145" t="s">
        <v>35</v>
      </c>
      <c r="D253" s="145" t="s">
        <v>35</v>
      </c>
      <c r="E253" s="404"/>
      <c r="F253" s="404"/>
      <c r="G253" s="404"/>
      <c r="H253" s="404"/>
      <c r="I253" s="407"/>
      <c r="J253" s="407"/>
      <c r="K253" s="407"/>
      <c r="L253" s="407"/>
      <c r="M253" s="407">
        <v>5</v>
      </c>
      <c r="N253" s="258" t="s">
        <v>36</v>
      </c>
      <c r="O253" s="407" t="s">
        <v>1144</v>
      </c>
      <c r="P253" s="407" t="s">
        <v>642</v>
      </c>
      <c r="Q253" s="407">
        <v>0.44500000000000001</v>
      </c>
      <c r="R253" s="407" t="s">
        <v>1158</v>
      </c>
      <c r="S253" s="407"/>
      <c r="T253" s="407"/>
      <c r="U253" s="407"/>
      <c r="V253" s="407"/>
      <c r="W253" s="407"/>
      <c r="X253" s="407"/>
      <c r="Y253" s="407"/>
      <c r="Z253" s="407"/>
      <c r="AA253" s="407"/>
      <c r="AB253" s="420"/>
    </row>
    <row r="254" spans="1:28" ht="13.5" thickBot="1">
      <c r="A254" s="426" t="s">
        <v>1132</v>
      </c>
      <c r="B254" s="410" t="s">
        <v>1069</v>
      </c>
      <c r="C254" s="409" t="s">
        <v>35</v>
      </c>
      <c r="D254" s="409" t="s">
        <v>35</v>
      </c>
      <c r="E254" s="412"/>
      <c r="F254" s="412"/>
      <c r="G254" s="412"/>
      <c r="H254" s="412"/>
      <c r="I254" s="411"/>
      <c r="J254" s="411"/>
      <c r="K254" s="411"/>
      <c r="L254" s="411"/>
      <c r="M254" s="411">
        <v>5</v>
      </c>
      <c r="N254" s="330" t="s">
        <v>36</v>
      </c>
      <c r="O254" s="411" t="s">
        <v>1144</v>
      </c>
      <c r="P254" s="411" t="s">
        <v>642</v>
      </c>
      <c r="Q254" s="411">
        <v>0.44500000000000001</v>
      </c>
      <c r="R254" s="411" t="s">
        <v>1158</v>
      </c>
      <c r="S254" s="411"/>
      <c r="T254" s="411"/>
      <c r="U254" s="411"/>
      <c r="V254" s="411"/>
      <c r="W254" s="411"/>
      <c r="X254" s="411"/>
      <c r="Y254" s="411"/>
      <c r="Z254" s="411"/>
      <c r="AA254" s="411"/>
      <c r="AB254" s="427"/>
    </row>
    <row r="255" spans="1:28" ht="12.75">
      <c r="A255" s="413" t="s">
        <v>1131</v>
      </c>
      <c r="B255" s="414" t="s">
        <v>1070</v>
      </c>
      <c r="C255" s="147" t="s">
        <v>35</v>
      </c>
      <c r="D255" s="147" t="s">
        <v>35</v>
      </c>
      <c r="E255" s="416"/>
      <c r="F255" s="147" t="s">
        <v>35</v>
      </c>
      <c r="G255" s="416"/>
      <c r="H255" s="416"/>
      <c r="I255" s="415"/>
      <c r="J255" s="415"/>
      <c r="K255" s="415"/>
      <c r="L255" s="415"/>
      <c r="M255" s="415">
        <v>3</v>
      </c>
      <c r="N255" s="256" t="s">
        <v>36</v>
      </c>
      <c r="O255" s="415"/>
      <c r="P255" s="415" t="s">
        <v>1146</v>
      </c>
      <c r="Q255" s="415">
        <v>0.19500000000000001</v>
      </c>
      <c r="R255" s="415" t="s">
        <v>1147</v>
      </c>
      <c r="S255" s="415"/>
      <c r="T255" s="415"/>
      <c r="U255" s="415"/>
      <c r="V255" s="415"/>
      <c r="W255" s="415"/>
      <c r="X255" s="415"/>
      <c r="Y255" s="415"/>
      <c r="Z255" s="415"/>
      <c r="AA255" s="415"/>
      <c r="AB255" s="418"/>
    </row>
    <row r="256" spans="1:28" ht="12.75">
      <c r="A256" s="419" t="s">
        <v>1131</v>
      </c>
      <c r="B256" s="408" t="s">
        <v>1071</v>
      </c>
      <c r="C256" s="145" t="s">
        <v>35</v>
      </c>
      <c r="D256" s="145" t="s">
        <v>35</v>
      </c>
      <c r="E256" s="404"/>
      <c r="F256" s="145" t="s">
        <v>35</v>
      </c>
      <c r="G256" s="404"/>
      <c r="H256" s="404"/>
      <c r="I256" s="407"/>
      <c r="J256" s="407"/>
      <c r="K256" s="407"/>
      <c r="L256" s="407"/>
      <c r="M256" s="407">
        <v>4</v>
      </c>
      <c r="N256" s="258" t="s">
        <v>36</v>
      </c>
      <c r="O256" s="407"/>
      <c r="P256" s="407" t="s">
        <v>630</v>
      </c>
      <c r="Q256" s="407">
        <v>0.30499999999999999</v>
      </c>
      <c r="R256" s="407" t="s">
        <v>1159</v>
      </c>
      <c r="S256" s="407"/>
      <c r="T256" s="407"/>
      <c r="U256" s="407"/>
      <c r="V256" s="407"/>
      <c r="W256" s="407"/>
      <c r="X256" s="407"/>
      <c r="Y256" s="407"/>
      <c r="Z256" s="407"/>
      <c r="AA256" s="407"/>
      <c r="AB256" s="420"/>
    </row>
    <row r="257" spans="1:28" ht="12.75">
      <c r="A257" s="419" t="s">
        <v>1131</v>
      </c>
      <c r="B257" s="406" t="s">
        <v>1072</v>
      </c>
      <c r="C257" s="145" t="s">
        <v>35</v>
      </c>
      <c r="D257" s="145" t="s">
        <v>35</v>
      </c>
      <c r="E257" s="404"/>
      <c r="F257" s="145" t="s">
        <v>35</v>
      </c>
      <c r="G257" s="404"/>
      <c r="H257" s="404"/>
      <c r="I257" s="407"/>
      <c r="J257" s="407"/>
      <c r="K257" s="407"/>
      <c r="L257" s="407"/>
      <c r="M257" s="407">
        <v>3</v>
      </c>
      <c r="N257" s="258" t="s">
        <v>36</v>
      </c>
      <c r="O257" s="407"/>
      <c r="P257" s="407" t="s">
        <v>1146</v>
      </c>
      <c r="Q257" s="407">
        <v>0.19500000000000001</v>
      </c>
      <c r="R257" s="407" t="s">
        <v>1147</v>
      </c>
      <c r="S257" s="407"/>
      <c r="T257" s="407"/>
      <c r="U257" s="407"/>
      <c r="V257" s="407"/>
      <c r="W257" s="407"/>
      <c r="X257" s="407"/>
      <c r="Y257" s="407"/>
      <c r="Z257" s="407"/>
      <c r="AA257" s="407"/>
      <c r="AB257" s="420"/>
    </row>
    <row r="258" spans="1:28" ht="13.5" thickBot="1">
      <c r="A258" s="421" t="s">
        <v>1131</v>
      </c>
      <c r="B258" s="428" t="s">
        <v>1073</v>
      </c>
      <c r="C258" s="146" t="s">
        <v>35</v>
      </c>
      <c r="D258" s="146" t="s">
        <v>35</v>
      </c>
      <c r="E258" s="424"/>
      <c r="F258" s="146" t="s">
        <v>35</v>
      </c>
      <c r="G258" s="424"/>
      <c r="H258" s="424"/>
      <c r="I258" s="423"/>
      <c r="J258" s="423"/>
      <c r="K258" s="423"/>
      <c r="L258" s="423"/>
      <c r="M258" s="423">
        <v>4</v>
      </c>
      <c r="N258" s="260" t="s">
        <v>36</v>
      </c>
      <c r="O258" s="423"/>
      <c r="P258" s="423" t="s">
        <v>630</v>
      </c>
      <c r="Q258" s="423">
        <v>0.30499999999999999</v>
      </c>
      <c r="R258" s="423" t="s">
        <v>1160</v>
      </c>
      <c r="S258" s="423"/>
      <c r="T258" s="423"/>
      <c r="U258" s="423"/>
      <c r="V258" s="423"/>
      <c r="W258" s="423"/>
      <c r="X258" s="423"/>
      <c r="Y258" s="423"/>
      <c r="Z258" s="423"/>
      <c r="AA258" s="423"/>
      <c r="AB258" s="425"/>
    </row>
    <row r="259" spans="1:28" ht="12.75">
      <c r="A259" s="413" t="s">
        <v>1161</v>
      </c>
      <c r="B259" s="414" t="s">
        <v>1074</v>
      </c>
      <c r="C259" s="147" t="s">
        <v>35</v>
      </c>
      <c r="D259" s="147" t="s">
        <v>35</v>
      </c>
      <c r="E259" s="416"/>
      <c r="F259" s="416"/>
      <c r="G259" s="416"/>
      <c r="H259" s="147" t="s">
        <v>35</v>
      </c>
      <c r="I259" s="415"/>
      <c r="J259" s="415"/>
      <c r="K259" s="415"/>
      <c r="L259" s="415"/>
      <c r="M259" s="415">
        <v>3</v>
      </c>
      <c r="N259" s="256" t="s">
        <v>36</v>
      </c>
      <c r="O259" s="415"/>
      <c r="P259" s="415" t="s">
        <v>1146</v>
      </c>
      <c r="Q259" s="415">
        <v>0.23100000000000001</v>
      </c>
      <c r="R259" s="415" t="s">
        <v>1153</v>
      </c>
      <c r="S259" s="415"/>
      <c r="T259" s="415"/>
      <c r="U259" s="415"/>
      <c r="V259" s="415"/>
      <c r="W259" s="415"/>
      <c r="X259" s="415"/>
      <c r="Y259" s="415"/>
      <c r="Z259" s="415"/>
      <c r="AA259" s="415"/>
      <c r="AB259" s="418"/>
    </row>
    <row r="260" spans="1:28" ht="12.75">
      <c r="A260" s="419" t="s">
        <v>1161</v>
      </c>
      <c r="B260" s="406" t="s">
        <v>1075</v>
      </c>
      <c r="C260" s="145" t="s">
        <v>35</v>
      </c>
      <c r="D260" s="145" t="s">
        <v>35</v>
      </c>
      <c r="E260" s="404"/>
      <c r="F260" s="404"/>
      <c r="G260" s="404"/>
      <c r="H260" s="145" t="s">
        <v>35</v>
      </c>
      <c r="I260" s="407"/>
      <c r="J260" s="407"/>
      <c r="K260" s="407"/>
      <c r="L260" s="407"/>
      <c r="M260" s="407">
        <v>3</v>
      </c>
      <c r="N260" s="258" t="s">
        <v>36</v>
      </c>
      <c r="O260" s="407"/>
      <c r="P260" s="407" t="s">
        <v>1146</v>
      </c>
      <c r="Q260" s="407">
        <v>0.23100000000000001</v>
      </c>
      <c r="R260" s="407" t="s">
        <v>1153</v>
      </c>
      <c r="S260" s="407"/>
      <c r="T260" s="407"/>
      <c r="U260" s="407"/>
      <c r="V260" s="407"/>
      <c r="W260" s="407"/>
      <c r="X260" s="407"/>
      <c r="Y260" s="407"/>
      <c r="Z260" s="407"/>
      <c r="AA260" s="407"/>
      <c r="AB260" s="420"/>
    </row>
    <row r="261" spans="1:28" ht="12.75">
      <c r="A261" s="419" t="s">
        <v>1161</v>
      </c>
      <c r="B261" s="406" t="s">
        <v>1076</v>
      </c>
      <c r="C261" s="145" t="s">
        <v>35</v>
      </c>
      <c r="D261" s="145" t="s">
        <v>35</v>
      </c>
      <c r="E261" s="404"/>
      <c r="F261" s="404"/>
      <c r="G261" s="404"/>
      <c r="H261" s="145" t="s">
        <v>35</v>
      </c>
      <c r="I261" s="407"/>
      <c r="J261" s="407"/>
      <c r="K261" s="407"/>
      <c r="L261" s="407"/>
      <c r="M261" s="407">
        <v>3</v>
      </c>
      <c r="N261" s="258" t="s">
        <v>36</v>
      </c>
      <c r="O261" s="407"/>
      <c r="P261" s="407" t="s">
        <v>1146</v>
      </c>
      <c r="Q261" s="407">
        <v>0.23100000000000001</v>
      </c>
      <c r="R261" s="407" t="s">
        <v>1153</v>
      </c>
      <c r="S261" s="407"/>
      <c r="T261" s="407"/>
      <c r="U261" s="407"/>
      <c r="V261" s="407"/>
      <c r="W261" s="407"/>
      <c r="X261" s="407"/>
      <c r="Y261" s="407"/>
      <c r="Z261" s="407"/>
      <c r="AA261" s="407"/>
      <c r="AB261" s="420"/>
    </row>
    <row r="262" spans="1:28" ht="12.75">
      <c r="A262" s="419" t="s">
        <v>1161</v>
      </c>
      <c r="B262" s="406" t="s">
        <v>1077</v>
      </c>
      <c r="C262" s="145" t="s">
        <v>35</v>
      </c>
      <c r="D262" s="145" t="s">
        <v>35</v>
      </c>
      <c r="E262" s="404"/>
      <c r="F262" s="404"/>
      <c r="G262" s="404"/>
      <c r="H262" s="145" t="s">
        <v>35</v>
      </c>
      <c r="I262" s="407"/>
      <c r="J262" s="407"/>
      <c r="K262" s="407"/>
      <c r="L262" s="407"/>
      <c r="M262" s="407">
        <v>3</v>
      </c>
      <c r="N262" s="258" t="s">
        <v>36</v>
      </c>
      <c r="O262" s="407"/>
      <c r="P262" s="407" t="s">
        <v>1146</v>
      </c>
      <c r="Q262" s="407">
        <v>0.23100000000000001</v>
      </c>
      <c r="R262" s="407" t="s">
        <v>1153</v>
      </c>
      <c r="S262" s="407"/>
      <c r="T262" s="407"/>
      <c r="U262" s="407"/>
      <c r="V262" s="407"/>
      <c r="W262" s="407"/>
      <c r="X262" s="407"/>
      <c r="Y262" s="407"/>
      <c r="Z262" s="407"/>
      <c r="AA262" s="407"/>
      <c r="AB262" s="420"/>
    </row>
    <row r="263" spans="1:28" ht="12.75">
      <c r="A263" s="419" t="s">
        <v>1161</v>
      </c>
      <c r="B263" s="406" t="s">
        <v>1078</v>
      </c>
      <c r="C263" s="145" t="s">
        <v>35</v>
      </c>
      <c r="D263" s="145" t="s">
        <v>35</v>
      </c>
      <c r="E263" s="404"/>
      <c r="F263" s="404"/>
      <c r="G263" s="404"/>
      <c r="H263" s="145" t="s">
        <v>35</v>
      </c>
      <c r="I263" s="407"/>
      <c r="J263" s="407"/>
      <c r="K263" s="407"/>
      <c r="L263" s="407"/>
      <c r="M263" s="407">
        <v>3</v>
      </c>
      <c r="N263" s="258" t="s">
        <v>36</v>
      </c>
      <c r="O263" s="407"/>
      <c r="P263" s="407" t="s">
        <v>1146</v>
      </c>
      <c r="Q263" s="407">
        <v>0.23100000000000001</v>
      </c>
      <c r="R263" s="407" t="s">
        <v>1153</v>
      </c>
      <c r="S263" s="407"/>
      <c r="T263" s="407"/>
      <c r="U263" s="407"/>
      <c r="V263" s="407"/>
      <c r="W263" s="407"/>
      <c r="X263" s="407"/>
      <c r="Y263" s="407"/>
      <c r="Z263" s="407"/>
      <c r="AA263" s="407"/>
      <c r="AB263" s="420"/>
    </row>
    <row r="264" spans="1:28" ht="12.75">
      <c r="A264" s="419" t="s">
        <v>1161</v>
      </c>
      <c r="B264" s="406" t="s">
        <v>1079</v>
      </c>
      <c r="C264" s="145" t="s">
        <v>35</v>
      </c>
      <c r="D264" s="145" t="s">
        <v>35</v>
      </c>
      <c r="E264" s="404"/>
      <c r="F264" s="404"/>
      <c r="G264" s="404"/>
      <c r="H264" s="145" t="s">
        <v>35</v>
      </c>
      <c r="I264" s="407"/>
      <c r="J264" s="407"/>
      <c r="K264" s="407"/>
      <c r="L264" s="407"/>
      <c r="M264" s="407">
        <v>3</v>
      </c>
      <c r="N264" s="258" t="s">
        <v>36</v>
      </c>
      <c r="O264" s="407"/>
      <c r="P264" s="407" t="s">
        <v>1146</v>
      </c>
      <c r="Q264" s="407">
        <v>0.23100000000000001</v>
      </c>
      <c r="R264" s="407" t="s">
        <v>1153</v>
      </c>
      <c r="S264" s="407"/>
      <c r="T264" s="407"/>
      <c r="U264" s="407"/>
      <c r="V264" s="407"/>
      <c r="W264" s="407"/>
      <c r="X264" s="407"/>
      <c r="Y264" s="407"/>
      <c r="Z264" s="407"/>
      <c r="AA264" s="407"/>
      <c r="AB264" s="420"/>
    </row>
    <row r="265" spans="1:28" ht="12.75">
      <c r="A265" s="419" t="s">
        <v>1161</v>
      </c>
      <c r="B265" s="406" t="s">
        <v>1080</v>
      </c>
      <c r="C265" s="145" t="s">
        <v>35</v>
      </c>
      <c r="D265" s="145" t="s">
        <v>35</v>
      </c>
      <c r="E265" s="404"/>
      <c r="F265" s="404"/>
      <c r="G265" s="404"/>
      <c r="H265" s="145" t="s">
        <v>35</v>
      </c>
      <c r="I265" s="407"/>
      <c r="J265" s="407"/>
      <c r="K265" s="407"/>
      <c r="L265" s="407"/>
      <c r="M265" s="407">
        <v>3</v>
      </c>
      <c r="N265" s="258" t="s">
        <v>36</v>
      </c>
      <c r="O265" s="407"/>
      <c r="P265" s="407" t="s">
        <v>1146</v>
      </c>
      <c r="Q265" s="407">
        <v>0.23100000000000001</v>
      </c>
      <c r="R265" s="407" t="s">
        <v>1153</v>
      </c>
      <c r="S265" s="407"/>
      <c r="T265" s="407"/>
      <c r="U265" s="407"/>
      <c r="V265" s="407"/>
      <c r="W265" s="407"/>
      <c r="X265" s="407"/>
      <c r="Y265" s="407"/>
      <c r="Z265" s="407"/>
      <c r="AA265" s="407"/>
      <c r="AB265" s="420"/>
    </row>
    <row r="266" spans="1:28" ht="12.75">
      <c r="A266" s="419" t="s">
        <v>1161</v>
      </c>
      <c r="B266" s="406" t="s">
        <v>1081</v>
      </c>
      <c r="C266" s="145" t="s">
        <v>35</v>
      </c>
      <c r="D266" s="145" t="s">
        <v>35</v>
      </c>
      <c r="E266" s="404"/>
      <c r="F266" s="404"/>
      <c r="G266" s="404"/>
      <c r="H266" s="145" t="s">
        <v>35</v>
      </c>
      <c r="I266" s="407"/>
      <c r="J266" s="407"/>
      <c r="K266" s="407"/>
      <c r="L266" s="407"/>
      <c r="M266" s="407">
        <v>3</v>
      </c>
      <c r="N266" s="258" t="s">
        <v>36</v>
      </c>
      <c r="O266" s="407"/>
      <c r="P266" s="407" t="s">
        <v>1146</v>
      </c>
      <c r="Q266" s="407">
        <v>0.23100000000000001</v>
      </c>
      <c r="R266" s="407" t="s">
        <v>1153</v>
      </c>
      <c r="S266" s="407"/>
      <c r="T266" s="407"/>
      <c r="U266" s="407"/>
      <c r="V266" s="407"/>
      <c r="W266" s="407"/>
      <c r="X266" s="407"/>
      <c r="Y266" s="407"/>
      <c r="Z266" s="407"/>
      <c r="AA266" s="407"/>
      <c r="AB266" s="420"/>
    </row>
    <row r="267" spans="1:28" ht="13.5" thickBot="1">
      <c r="A267" s="421" t="s">
        <v>1161</v>
      </c>
      <c r="B267" s="422" t="s">
        <v>1082</v>
      </c>
      <c r="C267" s="146" t="s">
        <v>35</v>
      </c>
      <c r="D267" s="146" t="s">
        <v>35</v>
      </c>
      <c r="E267" s="424"/>
      <c r="F267" s="424"/>
      <c r="G267" s="424"/>
      <c r="H267" s="146" t="s">
        <v>35</v>
      </c>
      <c r="I267" s="423"/>
      <c r="J267" s="423"/>
      <c r="K267" s="423"/>
      <c r="L267" s="423"/>
      <c r="M267" s="423">
        <v>3</v>
      </c>
      <c r="N267" s="260" t="s">
        <v>36</v>
      </c>
      <c r="O267" s="423"/>
      <c r="P267" s="423" t="s">
        <v>1146</v>
      </c>
      <c r="Q267" s="423">
        <v>0.23100000000000001</v>
      </c>
      <c r="R267" s="423" t="s">
        <v>1153</v>
      </c>
      <c r="S267" s="423"/>
      <c r="T267" s="423"/>
      <c r="U267" s="423"/>
      <c r="V267" s="423"/>
      <c r="W267" s="423"/>
      <c r="X267" s="423"/>
      <c r="Y267" s="423"/>
      <c r="Z267" s="423"/>
      <c r="AA267" s="423"/>
      <c r="AB267" s="425"/>
    </row>
    <row r="268" spans="1:28" ht="13.5" thickBot="1">
      <c r="A268" s="429" t="s">
        <v>1129</v>
      </c>
      <c r="B268" s="430" t="s">
        <v>1083</v>
      </c>
      <c r="C268" s="432" t="s">
        <v>35</v>
      </c>
      <c r="D268" s="432" t="s">
        <v>35</v>
      </c>
      <c r="E268" s="433"/>
      <c r="F268" s="432" t="s">
        <v>35</v>
      </c>
      <c r="G268" s="433"/>
      <c r="H268" s="433"/>
      <c r="I268" s="431"/>
      <c r="J268" s="431"/>
      <c r="K268" s="431"/>
      <c r="L268" s="431"/>
      <c r="M268" s="431">
        <v>3</v>
      </c>
      <c r="N268" s="434" t="s">
        <v>36</v>
      </c>
      <c r="O268" s="431"/>
      <c r="P268" s="431" t="s">
        <v>1162</v>
      </c>
      <c r="Q268" s="431">
        <v>0.11</v>
      </c>
      <c r="R268" s="431" t="s">
        <v>1163</v>
      </c>
      <c r="S268" s="431"/>
      <c r="T268" s="431"/>
      <c r="U268" s="431"/>
      <c r="V268" s="431"/>
      <c r="W268" s="431"/>
      <c r="X268" s="431"/>
      <c r="Y268" s="431"/>
      <c r="Z268" s="431"/>
      <c r="AA268" s="431"/>
      <c r="AB268" s="435"/>
    </row>
    <row r="269" spans="1:28" ht="12.75">
      <c r="A269" s="413" t="s">
        <v>1128</v>
      </c>
      <c r="B269" s="414" t="s">
        <v>1084</v>
      </c>
      <c r="C269" s="147" t="s">
        <v>35</v>
      </c>
      <c r="D269" s="147" t="s">
        <v>35</v>
      </c>
      <c r="E269" s="416"/>
      <c r="F269" s="147" t="s">
        <v>35</v>
      </c>
      <c r="G269" s="416"/>
      <c r="H269" s="416"/>
      <c r="I269" s="415"/>
      <c r="J269" s="415"/>
      <c r="K269" s="415"/>
      <c r="L269" s="415"/>
      <c r="M269" s="415">
        <v>2</v>
      </c>
      <c r="N269" s="256" t="s">
        <v>36</v>
      </c>
      <c r="O269" s="415"/>
      <c r="P269" s="415" t="s">
        <v>1164</v>
      </c>
      <c r="Q269" s="415">
        <v>0.14499999999999999</v>
      </c>
      <c r="R269" s="415" t="s">
        <v>1160</v>
      </c>
      <c r="S269" s="415"/>
      <c r="T269" s="415"/>
      <c r="U269" s="415"/>
      <c r="V269" s="415"/>
      <c r="W269" s="415"/>
      <c r="X269" s="415"/>
      <c r="Y269" s="415"/>
      <c r="Z269" s="415"/>
      <c r="AA269" s="415"/>
      <c r="AB269" s="418"/>
    </row>
    <row r="270" spans="1:28" ht="12.75">
      <c r="A270" s="419" t="s">
        <v>1128</v>
      </c>
      <c r="B270" s="406" t="s">
        <v>1085</v>
      </c>
      <c r="C270" s="145" t="s">
        <v>35</v>
      </c>
      <c r="D270" s="145" t="s">
        <v>35</v>
      </c>
      <c r="E270" s="404"/>
      <c r="F270" s="145" t="s">
        <v>35</v>
      </c>
      <c r="G270" s="404"/>
      <c r="H270" s="404"/>
      <c r="I270" s="407"/>
      <c r="J270" s="407"/>
      <c r="K270" s="407"/>
      <c r="L270" s="407"/>
      <c r="M270" s="407">
        <v>2</v>
      </c>
      <c r="N270" s="258" t="s">
        <v>36</v>
      </c>
      <c r="O270" s="407"/>
      <c r="P270" s="407" t="s">
        <v>1164</v>
      </c>
      <c r="Q270" s="407">
        <v>0.14499999999999999</v>
      </c>
      <c r="R270" s="407" t="s">
        <v>1160</v>
      </c>
      <c r="S270" s="407"/>
      <c r="T270" s="407"/>
      <c r="U270" s="407"/>
      <c r="V270" s="407"/>
      <c r="W270" s="407"/>
      <c r="X270" s="407"/>
      <c r="Y270" s="407"/>
      <c r="Z270" s="407"/>
      <c r="AA270" s="407"/>
      <c r="AB270" s="420"/>
    </row>
    <row r="271" spans="1:28" ht="12.75">
      <c r="A271" s="419" t="s">
        <v>1128</v>
      </c>
      <c r="B271" s="406" t="s">
        <v>1086</v>
      </c>
      <c r="C271" s="145" t="s">
        <v>35</v>
      </c>
      <c r="D271" s="145" t="s">
        <v>35</v>
      </c>
      <c r="E271" s="404"/>
      <c r="F271" s="145" t="s">
        <v>35</v>
      </c>
      <c r="G271" s="404"/>
      <c r="H271" s="404"/>
      <c r="I271" s="407"/>
      <c r="J271" s="407"/>
      <c r="K271" s="407"/>
      <c r="L271" s="407"/>
      <c r="M271" s="407">
        <v>2</v>
      </c>
      <c r="N271" s="258" t="s">
        <v>36</v>
      </c>
      <c r="O271" s="407"/>
      <c r="P271" s="407" t="s">
        <v>1164</v>
      </c>
      <c r="Q271" s="407">
        <v>0.14499999999999999</v>
      </c>
      <c r="R271" s="407" t="s">
        <v>1160</v>
      </c>
      <c r="S271" s="407"/>
      <c r="T271" s="407"/>
      <c r="U271" s="407"/>
      <c r="V271" s="407"/>
      <c r="W271" s="407"/>
      <c r="X271" s="407"/>
      <c r="Y271" s="407"/>
      <c r="Z271" s="407"/>
      <c r="AA271" s="407"/>
      <c r="AB271" s="420"/>
    </row>
    <row r="272" spans="1:28" ht="12.75">
      <c r="A272" s="419" t="s">
        <v>1128</v>
      </c>
      <c r="B272" s="406" t="s">
        <v>1087</v>
      </c>
      <c r="C272" s="145" t="s">
        <v>35</v>
      </c>
      <c r="D272" s="145" t="s">
        <v>35</v>
      </c>
      <c r="E272" s="404"/>
      <c r="F272" s="145" t="s">
        <v>35</v>
      </c>
      <c r="G272" s="404"/>
      <c r="H272" s="404"/>
      <c r="I272" s="407"/>
      <c r="J272" s="407"/>
      <c r="K272" s="407"/>
      <c r="L272" s="407"/>
      <c r="M272" s="407">
        <v>2</v>
      </c>
      <c r="N272" s="258" t="s">
        <v>36</v>
      </c>
      <c r="O272" s="407"/>
      <c r="P272" s="407" t="s">
        <v>1164</v>
      </c>
      <c r="Q272" s="407">
        <v>0.14499999999999999</v>
      </c>
      <c r="R272" s="407" t="s">
        <v>1160</v>
      </c>
      <c r="S272" s="407"/>
      <c r="T272" s="407"/>
      <c r="U272" s="407"/>
      <c r="V272" s="407"/>
      <c r="W272" s="407"/>
      <c r="X272" s="407"/>
      <c r="Y272" s="407"/>
      <c r="Z272" s="407"/>
      <c r="AA272" s="407"/>
      <c r="AB272" s="420"/>
    </row>
    <row r="273" spans="1:28" ht="12.75">
      <c r="A273" s="419" t="s">
        <v>1128</v>
      </c>
      <c r="B273" s="406" t="s">
        <v>1088</v>
      </c>
      <c r="C273" s="145" t="s">
        <v>35</v>
      </c>
      <c r="D273" s="145" t="s">
        <v>35</v>
      </c>
      <c r="E273" s="404"/>
      <c r="F273" s="145" t="s">
        <v>35</v>
      </c>
      <c r="G273" s="404"/>
      <c r="H273" s="404"/>
      <c r="I273" s="407"/>
      <c r="J273" s="407"/>
      <c r="K273" s="407"/>
      <c r="L273" s="407"/>
      <c r="M273" s="407">
        <v>2</v>
      </c>
      <c r="N273" s="258" t="s">
        <v>36</v>
      </c>
      <c r="O273" s="407"/>
      <c r="P273" s="407" t="s">
        <v>1164</v>
      </c>
      <c r="Q273" s="407">
        <v>0.14499999999999999</v>
      </c>
      <c r="R273" s="407" t="s">
        <v>1160</v>
      </c>
      <c r="S273" s="407"/>
      <c r="T273" s="407"/>
      <c r="U273" s="407"/>
      <c r="V273" s="407"/>
      <c r="W273" s="407"/>
      <c r="X273" s="407"/>
      <c r="Y273" s="407"/>
      <c r="Z273" s="407"/>
      <c r="AA273" s="407"/>
      <c r="AB273" s="420"/>
    </row>
    <row r="274" spans="1:28" ht="13.5" thickBot="1">
      <c r="A274" s="426" t="s">
        <v>1128</v>
      </c>
      <c r="B274" s="410" t="s">
        <v>1089</v>
      </c>
      <c r="C274" s="409" t="s">
        <v>35</v>
      </c>
      <c r="D274" s="409" t="s">
        <v>35</v>
      </c>
      <c r="E274" s="412"/>
      <c r="F274" s="409" t="s">
        <v>35</v>
      </c>
      <c r="G274" s="412"/>
      <c r="H274" s="412"/>
      <c r="I274" s="411"/>
      <c r="J274" s="411"/>
      <c r="K274" s="411"/>
      <c r="L274" s="411"/>
      <c r="M274" s="411">
        <v>2</v>
      </c>
      <c r="N274" s="330" t="s">
        <v>36</v>
      </c>
      <c r="O274" s="411"/>
      <c r="P274" s="411" t="s">
        <v>1164</v>
      </c>
      <c r="Q274" s="411">
        <v>0.14499999999999999</v>
      </c>
      <c r="R274" s="411" t="s">
        <v>1160</v>
      </c>
      <c r="S274" s="411"/>
      <c r="T274" s="411"/>
      <c r="U274" s="411"/>
      <c r="V274" s="411"/>
      <c r="W274" s="411"/>
      <c r="X274" s="411"/>
      <c r="Y274" s="411"/>
      <c r="Z274" s="411"/>
      <c r="AA274" s="411"/>
      <c r="AB274" s="427"/>
    </row>
    <row r="275" spans="1:28" ht="12.75">
      <c r="A275" s="413" t="s">
        <v>1130</v>
      </c>
      <c r="B275" s="414" t="s">
        <v>1090</v>
      </c>
      <c r="C275" s="147" t="s">
        <v>35</v>
      </c>
      <c r="D275" s="147" t="s">
        <v>35</v>
      </c>
      <c r="E275" s="416"/>
      <c r="F275" s="147" t="s">
        <v>35</v>
      </c>
      <c r="G275" s="147" t="s">
        <v>35</v>
      </c>
      <c r="H275" s="416"/>
      <c r="I275" s="415"/>
      <c r="J275" s="415"/>
      <c r="K275" s="415"/>
      <c r="L275" s="415">
        <v>4</v>
      </c>
      <c r="M275" s="415">
        <v>5</v>
      </c>
      <c r="N275" s="256" t="s">
        <v>46</v>
      </c>
      <c r="O275" s="415" t="s">
        <v>1143</v>
      </c>
      <c r="P275" s="415" t="s">
        <v>244</v>
      </c>
      <c r="Q275" s="415">
        <v>0.14499999999999999</v>
      </c>
      <c r="R275" s="415" t="s">
        <v>1156</v>
      </c>
      <c r="S275" s="415"/>
      <c r="T275" s="415"/>
      <c r="U275" s="415"/>
      <c r="V275" s="415"/>
      <c r="W275" s="415"/>
      <c r="X275" s="415"/>
      <c r="Y275" s="415"/>
      <c r="Z275" s="415"/>
      <c r="AA275" s="415"/>
      <c r="AB275" s="418"/>
    </row>
    <row r="276" spans="1:28" ht="12.75">
      <c r="A276" s="419" t="s">
        <v>1130</v>
      </c>
      <c r="B276" s="406" t="s">
        <v>1091</v>
      </c>
      <c r="C276" s="145" t="s">
        <v>35</v>
      </c>
      <c r="D276" s="145" t="s">
        <v>35</v>
      </c>
      <c r="E276" s="404"/>
      <c r="F276" s="145" t="s">
        <v>35</v>
      </c>
      <c r="G276" s="145" t="s">
        <v>35</v>
      </c>
      <c r="H276" s="404"/>
      <c r="I276" s="407"/>
      <c r="J276" s="407"/>
      <c r="K276" s="407"/>
      <c r="L276" s="407">
        <v>4</v>
      </c>
      <c r="M276" s="407">
        <v>5</v>
      </c>
      <c r="N276" s="258" t="s">
        <v>46</v>
      </c>
      <c r="O276" s="407" t="s">
        <v>1143</v>
      </c>
      <c r="P276" s="407" t="s">
        <v>244</v>
      </c>
      <c r="Q276" s="407">
        <v>0.14499999999999999</v>
      </c>
      <c r="R276" s="407" t="s">
        <v>1156</v>
      </c>
      <c r="S276" s="407"/>
      <c r="T276" s="407"/>
      <c r="U276" s="407"/>
      <c r="V276" s="407"/>
      <c r="W276" s="407"/>
      <c r="X276" s="407"/>
      <c r="Y276" s="407"/>
      <c r="Z276" s="407"/>
      <c r="AA276" s="407"/>
      <c r="AB276" s="420"/>
    </row>
    <row r="277" spans="1:28" ht="12.75">
      <c r="A277" s="419" t="s">
        <v>1130</v>
      </c>
      <c r="B277" s="406" t="s">
        <v>1092</v>
      </c>
      <c r="C277" s="145" t="s">
        <v>35</v>
      </c>
      <c r="D277" s="145" t="s">
        <v>35</v>
      </c>
      <c r="E277" s="404"/>
      <c r="F277" s="145" t="s">
        <v>35</v>
      </c>
      <c r="G277" s="145" t="s">
        <v>35</v>
      </c>
      <c r="H277" s="404"/>
      <c r="I277" s="407"/>
      <c r="J277" s="407"/>
      <c r="K277" s="407"/>
      <c r="L277" s="407">
        <v>4</v>
      </c>
      <c r="M277" s="407">
        <v>5</v>
      </c>
      <c r="N277" s="258" t="s">
        <v>46</v>
      </c>
      <c r="O277" s="407" t="s">
        <v>1143</v>
      </c>
      <c r="P277" s="407" t="s">
        <v>244</v>
      </c>
      <c r="Q277" s="407">
        <v>0.14499999999999999</v>
      </c>
      <c r="R277" s="407" t="s">
        <v>1156</v>
      </c>
      <c r="S277" s="407"/>
      <c r="T277" s="407"/>
      <c r="U277" s="407"/>
      <c r="V277" s="407"/>
      <c r="W277" s="407"/>
      <c r="X277" s="407"/>
      <c r="Y277" s="407"/>
      <c r="Z277" s="407"/>
      <c r="AA277" s="407"/>
      <c r="AB277" s="420"/>
    </row>
    <row r="278" spans="1:28" ht="12.75">
      <c r="A278" s="419" t="s">
        <v>1130</v>
      </c>
      <c r="B278" s="406" t="s">
        <v>1093</v>
      </c>
      <c r="C278" s="145" t="s">
        <v>35</v>
      </c>
      <c r="D278" s="145" t="s">
        <v>35</v>
      </c>
      <c r="E278" s="404"/>
      <c r="F278" s="145" t="s">
        <v>35</v>
      </c>
      <c r="G278" s="145" t="s">
        <v>35</v>
      </c>
      <c r="H278" s="404"/>
      <c r="I278" s="407"/>
      <c r="J278" s="407"/>
      <c r="K278" s="407"/>
      <c r="L278" s="407">
        <v>4</v>
      </c>
      <c r="M278" s="407">
        <v>5</v>
      </c>
      <c r="N278" s="258" t="s">
        <v>46</v>
      </c>
      <c r="O278" s="407" t="s">
        <v>1143</v>
      </c>
      <c r="P278" s="407" t="s">
        <v>244</v>
      </c>
      <c r="Q278" s="407">
        <v>0.14499999999999999</v>
      </c>
      <c r="R278" s="407" t="s">
        <v>1156</v>
      </c>
      <c r="S278" s="407"/>
      <c r="T278" s="407"/>
      <c r="U278" s="407"/>
      <c r="V278" s="407"/>
      <c r="W278" s="407"/>
      <c r="X278" s="407"/>
      <c r="Y278" s="407"/>
      <c r="Z278" s="407"/>
      <c r="AA278" s="407"/>
      <c r="AB278" s="420"/>
    </row>
    <row r="279" spans="1:28" ht="12.75">
      <c r="A279" s="419" t="s">
        <v>1130</v>
      </c>
      <c r="B279" s="406" t="s">
        <v>1094</v>
      </c>
      <c r="C279" s="145" t="s">
        <v>35</v>
      </c>
      <c r="D279" s="145" t="s">
        <v>35</v>
      </c>
      <c r="E279" s="404"/>
      <c r="F279" s="145" t="s">
        <v>35</v>
      </c>
      <c r="G279" s="145" t="s">
        <v>35</v>
      </c>
      <c r="H279" s="404"/>
      <c r="I279" s="407"/>
      <c r="J279" s="407"/>
      <c r="K279" s="407"/>
      <c r="L279" s="407">
        <v>4</v>
      </c>
      <c r="M279" s="407">
        <v>5</v>
      </c>
      <c r="N279" s="258" t="s">
        <v>46</v>
      </c>
      <c r="O279" s="407" t="s">
        <v>1143</v>
      </c>
      <c r="P279" s="407" t="s">
        <v>244</v>
      </c>
      <c r="Q279" s="407">
        <v>0.14499999999999999</v>
      </c>
      <c r="R279" s="407" t="s">
        <v>1156</v>
      </c>
      <c r="S279" s="407"/>
      <c r="T279" s="407"/>
      <c r="U279" s="407"/>
      <c r="V279" s="407"/>
      <c r="W279" s="407"/>
      <c r="X279" s="407"/>
      <c r="Y279" s="407"/>
      <c r="Z279" s="407"/>
      <c r="AA279" s="407"/>
      <c r="AB279" s="420"/>
    </row>
    <row r="280" spans="1:28" ht="12.75">
      <c r="A280" s="419" t="s">
        <v>1130</v>
      </c>
      <c r="B280" s="406" t="s">
        <v>1095</v>
      </c>
      <c r="C280" s="145" t="s">
        <v>35</v>
      </c>
      <c r="D280" s="145" t="s">
        <v>35</v>
      </c>
      <c r="E280" s="404"/>
      <c r="F280" s="145" t="s">
        <v>35</v>
      </c>
      <c r="G280" s="145" t="s">
        <v>35</v>
      </c>
      <c r="H280" s="404"/>
      <c r="I280" s="407"/>
      <c r="J280" s="407"/>
      <c r="K280" s="407"/>
      <c r="L280" s="407">
        <v>4</v>
      </c>
      <c r="M280" s="407">
        <v>5</v>
      </c>
      <c r="N280" s="258" t="s">
        <v>46</v>
      </c>
      <c r="O280" s="407" t="s">
        <v>1143</v>
      </c>
      <c r="P280" s="407" t="s">
        <v>244</v>
      </c>
      <c r="Q280" s="407">
        <v>0.14499999999999999</v>
      </c>
      <c r="R280" s="407" t="s">
        <v>1156</v>
      </c>
      <c r="S280" s="407"/>
      <c r="T280" s="407"/>
      <c r="U280" s="407"/>
      <c r="V280" s="407"/>
      <c r="W280" s="407"/>
      <c r="X280" s="407"/>
      <c r="Y280" s="407"/>
      <c r="Z280" s="407"/>
      <c r="AA280" s="407"/>
      <c r="AB280" s="420"/>
    </row>
    <row r="281" spans="1:28" ht="13.5" thickBot="1">
      <c r="A281" s="421" t="s">
        <v>1130</v>
      </c>
      <c r="B281" s="422" t="s">
        <v>1096</v>
      </c>
      <c r="C281" s="146" t="s">
        <v>35</v>
      </c>
      <c r="D281" s="146" t="s">
        <v>35</v>
      </c>
      <c r="E281" s="424"/>
      <c r="F281" s="146" t="s">
        <v>35</v>
      </c>
      <c r="G281" s="146" t="s">
        <v>35</v>
      </c>
      <c r="H281" s="424"/>
      <c r="I281" s="423"/>
      <c r="J281" s="423"/>
      <c r="K281" s="423"/>
      <c r="L281" s="423">
        <v>4</v>
      </c>
      <c r="M281" s="423">
        <v>5</v>
      </c>
      <c r="N281" s="260" t="s">
        <v>46</v>
      </c>
      <c r="O281" s="423" t="s">
        <v>1143</v>
      </c>
      <c r="P281" s="423" t="s">
        <v>244</v>
      </c>
      <c r="Q281" s="423">
        <v>0.14499999999999999</v>
      </c>
      <c r="R281" s="423" t="s">
        <v>1156</v>
      </c>
      <c r="S281" s="423"/>
      <c r="T281" s="423"/>
      <c r="U281" s="423"/>
      <c r="V281" s="423"/>
      <c r="W281" s="423"/>
      <c r="X281" s="423"/>
      <c r="Y281" s="423"/>
      <c r="Z281" s="423"/>
      <c r="AA281" s="423"/>
      <c r="AB281" s="425"/>
    </row>
    <row r="282" spans="1:28" ht="12.75">
      <c r="A282" s="413" t="s">
        <v>1127</v>
      </c>
      <c r="B282" s="414" t="s">
        <v>1097</v>
      </c>
      <c r="C282" s="147" t="s">
        <v>35</v>
      </c>
      <c r="D282" s="147" t="s">
        <v>35</v>
      </c>
      <c r="E282" s="416"/>
      <c r="F282" s="147" t="s">
        <v>35</v>
      </c>
      <c r="G282" s="147" t="s">
        <v>35</v>
      </c>
      <c r="H282" s="147" t="s">
        <v>35</v>
      </c>
      <c r="I282" s="415"/>
      <c r="J282" s="415"/>
      <c r="K282" s="415"/>
      <c r="L282" s="415">
        <v>2</v>
      </c>
      <c r="M282" s="415">
        <v>5</v>
      </c>
      <c r="N282" s="256" t="s">
        <v>36</v>
      </c>
      <c r="O282" s="415"/>
      <c r="P282" s="415" t="s">
        <v>388</v>
      </c>
      <c r="Q282" s="415">
        <v>0.14000000000000001</v>
      </c>
      <c r="R282" s="415" t="s">
        <v>1156</v>
      </c>
      <c r="S282" s="415"/>
      <c r="T282" s="415"/>
      <c r="U282" s="415"/>
      <c r="V282" s="415"/>
      <c r="W282" s="415"/>
      <c r="X282" s="415"/>
      <c r="Y282" s="415"/>
      <c r="Z282" s="415"/>
      <c r="AA282" s="415"/>
      <c r="AB282" s="418"/>
    </row>
    <row r="283" spans="1:28" ht="12.75">
      <c r="A283" s="419" t="s">
        <v>1127</v>
      </c>
      <c r="B283" s="406" t="s">
        <v>1098</v>
      </c>
      <c r="C283" s="145" t="s">
        <v>35</v>
      </c>
      <c r="D283" s="145" t="s">
        <v>35</v>
      </c>
      <c r="E283" s="404"/>
      <c r="F283" s="145" t="s">
        <v>35</v>
      </c>
      <c r="G283" s="145" t="s">
        <v>35</v>
      </c>
      <c r="H283" s="145" t="s">
        <v>35</v>
      </c>
      <c r="I283" s="407"/>
      <c r="J283" s="407"/>
      <c r="K283" s="407"/>
      <c r="L283" s="407">
        <v>2</v>
      </c>
      <c r="M283" s="407">
        <v>5</v>
      </c>
      <c r="N283" s="258" t="s">
        <v>36</v>
      </c>
      <c r="O283" s="407"/>
      <c r="P283" s="407" t="s">
        <v>388</v>
      </c>
      <c r="Q283" s="407">
        <v>0.14000000000000001</v>
      </c>
      <c r="R283" s="407" t="s">
        <v>1156</v>
      </c>
      <c r="S283" s="407"/>
      <c r="T283" s="407"/>
      <c r="U283" s="407"/>
      <c r="V283" s="407"/>
      <c r="W283" s="407"/>
      <c r="X283" s="407"/>
      <c r="Y283" s="407"/>
      <c r="Z283" s="407"/>
      <c r="AA283" s="407"/>
      <c r="AB283" s="420"/>
    </row>
    <row r="284" spans="1:28" ht="12.75">
      <c r="A284" s="419" t="s">
        <v>1127</v>
      </c>
      <c r="B284" s="406" t="s">
        <v>1099</v>
      </c>
      <c r="C284" s="145" t="s">
        <v>35</v>
      </c>
      <c r="D284" s="145" t="s">
        <v>35</v>
      </c>
      <c r="E284" s="404"/>
      <c r="F284" s="145" t="s">
        <v>35</v>
      </c>
      <c r="G284" s="145" t="s">
        <v>35</v>
      </c>
      <c r="H284" s="145" t="s">
        <v>35</v>
      </c>
      <c r="I284" s="407"/>
      <c r="J284" s="407"/>
      <c r="K284" s="407"/>
      <c r="L284" s="407">
        <v>2</v>
      </c>
      <c r="M284" s="407">
        <v>5</v>
      </c>
      <c r="N284" s="258" t="s">
        <v>36</v>
      </c>
      <c r="O284" s="407"/>
      <c r="P284" s="407" t="s">
        <v>388</v>
      </c>
      <c r="Q284" s="407">
        <v>0.14000000000000001</v>
      </c>
      <c r="R284" s="407" t="s">
        <v>1156</v>
      </c>
      <c r="S284" s="407"/>
      <c r="T284" s="407"/>
      <c r="U284" s="407"/>
      <c r="V284" s="407"/>
      <c r="W284" s="407"/>
      <c r="X284" s="407"/>
      <c r="Y284" s="407"/>
      <c r="Z284" s="407"/>
      <c r="AA284" s="407"/>
      <c r="AB284" s="420"/>
    </row>
    <row r="285" spans="1:28" ht="12.75">
      <c r="A285" s="419" t="s">
        <v>1127</v>
      </c>
      <c r="B285" s="406" t="s">
        <v>1100</v>
      </c>
      <c r="C285" s="145" t="s">
        <v>35</v>
      </c>
      <c r="D285" s="145" t="s">
        <v>35</v>
      </c>
      <c r="E285" s="404"/>
      <c r="F285" s="145" t="s">
        <v>35</v>
      </c>
      <c r="G285" s="145" t="s">
        <v>35</v>
      </c>
      <c r="H285" s="145" t="s">
        <v>35</v>
      </c>
      <c r="I285" s="407"/>
      <c r="J285" s="407"/>
      <c r="K285" s="407"/>
      <c r="L285" s="407">
        <v>2</v>
      </c>
      <c r="M285" s="407">
        <v>5</v>
      </c>
      <c r="N285" s="258" t="s">
        <v>36</v>
      </c>
      <c r="O285" s="407"/>
      <c r="P285" s="407" t="s">
        <v>388</v>
      </c>
      <c r="Q285" s="407">
        <v>0.14000000000000001</v>
      </c>
      <c r="R285" s="407" t="s">
        <v>1156</v>
      </c>
      <c r="S285" s="407"/>
      <c r="T285" s="407"/>
      <c r="U285" s="407"/>
      <c r="V285" s="407"/>
      <c r="W285" s="407"/>
      <c r="X285" s="407"/>
      <c r="Y285" s="407"/>
      <c r="Z285" s="407"/>
      <c r="AA285" s="407"/>
      <c r="AB285" s="420"/>
    </row>
    <row r="286" spans="1:28" ht="12.75">
      <c r="A286" s="419" t="s">
        <v>1127</v>
      </c>
      <c r="B286" s="406" t="s">
        <v>1101</v>
      </c>
      <c r="C286" s="145" t="s">
        <v>35</v>
      </c>
      <c r="D286" s="145" t="s">
        <v>35</v>
      </c>
      <c r="E286" s="404"/>
      <c r="F286" s="145" t="s">
        <v>35</v>
      </c>
      <c r="G286" s="145" t="s">
        <v>35</v>
      </c>
      <c r="H286" s="145" t="s">
        <v>35</v>
      </c>
      <c r="I286" s="407"/>
      <c r="J286" s="407"/>
      <c r="K286" s="407"/>
      <c r="L286" s="407">
        <v>2</v>
      </c>
      <c r="M286" s="407">
        <v>5</v>
      </c>
      <c r="N286" s="258" t="s">
        <v>36</v>
      </c>
      <c r="O286" s="407"/>
      <c r="P286" s="407" t="s">
        <v>388</v>
      </c>
      <c r="Q286" s="407">
        <v>0.14000000000000001</v>
      </c>
      <c r="R286" s="407" t="s">
        <v>1156</v>
      </c>
      <c r="S286" s="407"/>
      <c r="T286" s="407"/>
      <c r="U286" s="407"/>
      <c r="V286" s="407"/>
      <c r="W286" s="407"/>
      <c r="X286" s="407"/>
      <c r="Y286" s="407"/>
      <c r="Z286" s="407"/>
      <c r="AA286" s="407"/>
      <c r="AB286" s="420"/>
    </row>
    <row r="287" spans="1:28" ht="13.5" thickBot="1">
      <c r="A287" s="421" t="s">
        <v>1127</v>
      </c>
      <c r="B287" s="422" t="s">
        <v>1102</v>
      </c>
      <c r="C287" s="146" t="s">
        <v>35</v>
      </c>
      <c r="D287" s="146" t="s">
        <v>35</v>
      </c>
      <c r="E287" s="424"/>
      <c r="F287" s="146" t="s">
        <v>35</v>
      </c>
      <c r="G287" s="146" t="s">
        <v>35</v>
      </c>
      <c r="H287" s="146" t="s">
        <v>35</v>
      </c>
      <c r="I287" s="423"/>
      <c r="J287" s="423"/>
      <c r="K287" s="423"/>
      <c r="L287" s="423">
        <v>2</v>
      </c>
      <c r="M287" s="423">
        <v>5</v>
      </c>
      <c r="N287" s="260" t="s">
        <v>36</v>
      </c>
      <c r="O287" s="423"/>
      <c r="P287" s="423" t="s">
        <v>388</v>
      </c>
      <c r="Q287" s="423">
        <v>0.14000000000000001</v>
      </c>
      <c r="R287" s="423" t="s">
        <v>1156</v>
      </c>
      <c r="S287" s="423"/>
      <c r="T287" s="423"/>
      <c r="U287" s="423"/>
      <c r="V287" s="423"/>
      <c r="W287" s="423"/>
      <c r="X287" s="423"/>
      <c r="Y287" s="423"/>
      <c r="Z287" s="423"/>
      <c r="AA287" s="423"/>
      <c r="AB287" s="425"/>
    </row>
    <row r="288" spans="1:28" ht="12.75">
      <c r="A288" s="413" t="s">
        <v>1126</v>
      </c>
      <c r="B288" s="414" t="s">
        <v>1103</v>
      </c>
      <c r="C288" s="147" t="s">
        <v>35</v>
      </c>
      <c r="D288" s="147" t="s">
        <v>35</v>
      </c>
      <c r="E288" s="416"/>
      <c r="F288" s="147" t="s">
        <v>35</v>
      </c>
      <c r="G288" s="147" t="s">
        <v>35</v>
      </c>
      <c r="H288" s="416"/>
      <c r="I288" s="415"/>
      <c r="J288" s="415"/>
      <c r="K288" s="415"/>
      <c r="L288" s="415">
        <v>3</v>
      </c>
      <c r="M288" s="415">
        <v>3</v>
      </c>
      <c r="N288" s="256" t="s">
        <v>36</v>
      </c>
      <c r="O288" s="415" t="s">
        <v>1143</v>
      </c>
      <c r="P288" s="415" t="s">
        <v>244</v>
      </c>
      <c r="Q288" s="415">
        <v>0.25</v>
      </c>
      <c r="R288" s="415" t="s">
        <v>1158</v>
      </c>
      <c r="S288" s="415"/>
      <c r="T288" s="415"/>
      <c r="U288" s="415"/>
      <c r="V288" s="415"/>
      <c r="W288" s="415"/>
      <c r="X288" s="415"/>
      <c r="Y288" s="415"/>
      <c r="Z288" s="415"/>
      <c r="AA288" s="415"/>
      <c r="AB288" s="418"/>
    </row>
    <row r="289" spans="1:28" ht="12.75">
      <c r="A289" s="419" t="s">
        <v>1126</v>
      </c>
      <c r="B289" s="406" t="s">
        <v>1104</v>
      </c>
      <c r="C289" s="145" t="s">
        <v>35</v>
      </c>
      <c r="D289" s="145" t="s">
        <v>35</v>
      </c>
      <c r="E289" s="404"/>
      <c r="F289" s="145" t="s">
        <v>35</v>
      </c>
      <c r="G289" s="145" t="s">
        <v>35</v>
      </c>
      <c r="H289" s="404"/>
      <c r="I289" s="407"/>
      <c r="J289" s="407"/>
      <c r="K289" s="407"/>
      <c r="L289" s="407">
        <v>3</v>
      </c>
      <c r="M289" s="407">
        <v>3</v>
      </c>
      <c r="N289" s="258" t="s">
        <v>36</v>
      </c>
      <c r="O289" s="407" t="s">
        <v>1143</v>
      </c>
      <c r="P289" s="407" t="s">
        <v>244</v>
      </c>
      <c r="Q289" s="407">
        <v>0.25</v>
      </c>
      <c r="R289" s="407" t="s">
        <v>1158</v>
      </c>
      <c r="S289" s="407"/>
      <c r="T289" s="407"/>
      <c r="U289" s="407"/>
      <c r="V289" s="407"/>
      <c r="W289" s="407"/>
      <c r="X289" s="407"/>
      <c r="Y289" s="407"/>
      <c r="Z289" s="407"/>
      <c r="AA289" s="407"/>
      <c r="AB289" s="420"/>
    </row>
    <row r="290" spans="1:28" ht="13.5" thickBot="1">
      <c r="A290" s="426" t="s">
        <v>1126</v>
      </c>
      <c r="B290" s="410" t="s">
        <v>1105</v>
      </c>
      <c r="C290" s="409" t="s">
        <v>35</v>
      </c>
      <c r="D290" s="409" t="s">
        <v>35</v>
      </c>
      <c r="E290" s="412"/>
      <c r="F290" s="409" t="s">
        <v>35</v>
      </c>
      <c r="G290" s="409" t="s">
        <v>35</v>
      </c>
      <c r="H290" s="412"/>
      <c r="I290" s="411"/>
      <c r="J290" s="411"/>
      <c r="K290" s="411"/>
      <c r="L290" s="411">
        <v>3</v>
      </c>
      <c r="M290" s="411">
        <v>3</v>
      </c>
      <c r="N290" s="330" t="s">
        <v>36</v>
      </c>
      <c r="O290" s="411" t="s">
        <v>1143</v>
      </c>
      <c r="P290" s="411" t="s">
        <v>244</v>
      </c>
      <c r="Q290" s="411">
        <v>0.25</v>
      </c>
      <c r="R290" s="411" t="s">
        <v>1158</v>
      </c>
      <c r="S290" s="411"/>
      <c r="T290" s="411"/>
      <c r="U290" s="411"/>
      <c r="V290" s="411"/>
      <c r="W290" s="411"/>
      <c r="X290" s="411"/>
      <c r="Y290" s="411"/>
      <c r="Z290" s="411"/>
      <c r="AA290" s="411"/>
      <c r="AB290" s="427"/>
    </row>
    <row r="291" spans="1:28" ht="12.75">
      <c r="A291" s="413" t="s">
        <v>1125</v>
      </c>
      <c r="B291" s="414" t="s">
        <v>1106</v>
      </c>
      <c r="C291" s="147" t="s">
        <v>35</v>
      </c>
      <c r="D291" s="147" t="s">
        <v>35</v>
      </c>
      <c r="E291" s="416"/>
      <c r="F291" s="147" t="s">
        <v>35</v>
      </c>
      <c r="G291" s="416"/>
      <c r="H291" s="416"/>
      <c r="I291" s="415"/>
      <c r="J291" s="415"/>
      <c r="K291" s="415"/>
      <c r="L291" s="415"/>
      <c r="M291" s="415">
        <v>4</v>
      </c>
      <c r="N291" s="256" t="s">
        <v>36</v>
      </c>
      <c r="O291" s="415"/>
      <c r="P291" s="415" t="s">
        <v>630</v>
      </c>
      <c r="Q291" s="415">
        <v>0.75</v>
      </c>
      <c r="R291" s="415" t="s">
        <v>1165</v>
      </c>
      <c r="S291" s="415"/>
      <c r="T291" s="415"/>
      <c r="U291" s="415"/>
      <c r="V291" s="415"/>
      <c r="W291" s="415"/>
      <c r="X291" s="415"/>
      <c r="Y291" s="415"/>
      <c r="Z291" s="415"/>
      <c r="AA291" s="415"/>
      <c r="AB291" s="418"/>
    </row>
    <row r="292" spans="1:28" ht="12.75">
      <c r="A292" s="419" t="s">
        <v>1125</v>
      </c>
      <c r="B292" s="406" t="s">
        <v>1107</v>
      </c>
      <c r="C292" s="145" t="s">
        <v>35</v>
      </c>
      <c r="D292" s="145" t="s">
        <v>35</v>
      </c>
      <c r="E292" s="404"/>
      <c r="F292" s="145" t="s">
        <v>35</v>
      </c>
      <c r="G292" s="404"/>
      <c r="H292" s="404"/>
      <c r="I292" s="407"/>
      <c r="J292" s="407"/>
      <c r="K292" s="407"/>
      <c r="L292" s="407"/>
      <c r="M292" s="407">
        <v>4</v>
      </c>
      <c r="N292" s="258" t="s">
        <v>36</v>
      </c>
      <c r="O292" s="407"/>
      <c r="P292" s="407" t="s">
        <v>630</v>
      </c>
      <c r="Q292" s="407">
        <v>0.75</v>
      </c>
      <c r="R292" s="407" t="s">
        <v>1165</v>
      </c>
      <c r="S292" s="407"/>
      <c r="T292" s="407"/>
      <c r="U292" s="407"/>
      <c r="V292" s="407"/>
      <c r="W292" s="407"/>
      <c r="X292" s="407"/>
      <c r="Y292" s="407"/>
      <c r="Z292" s="407"/>
      <c r="AA292" s="407"/>
      <c r="AB292" s="420"/>
    </row>
    <row r="293" spans="1:28" ht="12.75">
      <c r="A293" s="419" t="s">
        <v>1125</v>
      </c>
      <c r="B293" s="406" t="s">
        <v>1108</v>
      </c>
      <c r="C293" s="145" t="s">
        <v>35</v>
      </c>
      <c r="D293" s="145" t="s">
        <v>35</v>
      </c>
      <c r="E293" s="404"/>
      <c r="F293" s="145" t="s">
        <v>35</v>
      </c>
      <c r="G293" s="404"/>
      <c r="H293" s="404"/>
      <c r="I293" s="407"/>
      <c r="J293" s="407"/>
      <c r="K293" s="407"/>
      <c r="L293" s="407"/>
      <c r="M293" s="407">
        <v>4</v>
      </c>
      <c r="N293" s="258" t="s">
        <v>36</v>
      </c>
      <c r="O293" s="407"/>
      <c r="P293" s="407" t="s">
        <v>630</v>
      </c>
      <c r="Q293" s="407">
        <v>0.75</v>
      </c>
      <c r="R293" s="407" t="s">
        <v>1165</v>
      </c>
      <c r="S293" s="407"/>
      <c r="T293" s="407"/>
      <c r="U293" s="407"/>
      <c r="V293" s="407"/>
      <c r="W293" s="407"/>
      <c r="X293" s="407"/>
      <c r="Y293" s="407"/>
      <c r="Z293" s="407"/>
      <c r="AA293" s="407"/>
      <c r="AB293" s="420"/>
    </row>
    <row r="294" spans="1:28" ht="12.75">
      <c r="A294" s="426" t="s">
        <v>1125</v>
      </c>
      <c r="B294" s="410" t="s">
        <v>1109</v>
      </c>
      <c r="C294" s="409" t="s">
        <v>35</v>
      </c>
      <c r="D294" s="409" t="s">
        <v>35</v>
      </c>
      <c r="E294" s="412"/>
      <c r="F294" s="409" t="s">
        <v>35</v>
      </c>
      <c r="G294" s="412"/>
      <c r="H294" s="412"/>
      <c r="I294" s="411"/>
      <c r="J294" s="411"/>
      <c r="K294" s="411"/>
      <c r="L294" s="411"/>
      <c r="M294" s="411">
        <v>4</v>
      </c>
      <c r="N294" s="330" t="s">
        <v>36</v>
      </c>
      <c r="O294" s="411"/>
      <c r="P294" s="411" t="s">
        <v>630</v>
      </c>
      <c r="Q294" s="411">
        <v>0.75</v>
      </c>
      <c r="R294" s="411" t="s">
        <v>1165</v>
      </c>
      <c r="S294" s="411"/>
      <c r="T294" s="411"/>
      <c r="U294" s="411"/>
      <c r="V294" s="411"/>
      <c r="W294" s="411"/>
      <c r="X294" s="411"/>
      <c r="Y294" s="411"/>
      <c r="Z294" s="411"/>
      <c r="AA294" s="411"/>
      <c r="AB294" s="427"/>
    </row>
    <row r="295" spans="1:28" ht="13.5" thickBot="1">
      <c r="A295" s="421" t="s">
        <v>1125</v>
      </c>
      <c r="B295" s="422" t="s">
        <v>1110</v>
      </c>
      <c r="C295" s="146" t="s">
        <v>35</v>
      </c>
      <c r="D295" s="146" t="s">
        <v>35</v>
      </c>
      <c r="E295" s="424"/>
      <c r="F295" s="146" t="s">
        <v>35</v>
      </c>
      <c r="G295" s="424"/>
      <c r="H295" s="424"/>
      <c r="I295" s="423"/>
      <c r="J295" s="423"/>
      <c r="K295" s="423"/>
      <c r="L295" s="423"/>
      <c r="M295" s="423">
        <v>4</v>
      </c>
      <c r="N295" s="260" t="s">
        <v>36</v>
      </c>
      <c r="O295" s="423"/>
      <c r="P295" s="423" t="s">
        <v>630</v>
      </c>
      <c r="Q295" s="423">
        <v>0.75</v>
      </c>
      <c r="R295" s="423" t="s">
        <v>1165</v>
      </c>
      <c r="S295" s="423"/>
      <c r="T295" s="423"/>
      <c r="U295" s="423"/>
      <c r="V295" s="423"/>
      <c r="W295" s="423"/>
      <c r="X295" s="423"/>
      <c r="Y295" s="423"/>
      <c r="Z295" s="423"/>
      <c r="AA295" s="423"/>
      <c r="AB295" s="425"/>
    </row>
    <row r="296" spans="1:28" ht="12.75">
      <c r="A296" s="413" t="s">
        <v>1122</v>
      </c>
      <c r="B296" s="414" t="s">
        <v>1111</v>
      </c>
      <c r="C296" s="147" t="s">
        <v>35</v>
      </c>
      <c r="D296" s="147" t="s">
        <v>35</v>
      </c>
      <c r="E296" s="416"/>
      <c r="F296" s="147" t="s">
        <v>35</v>
      </c>
      <c r="G296" s="436"/>
      <c r="H296" s="147" t="s">
        <v>35</v>
      </c>
      <c r="I296" s="415"/>
      <c r="J296" s="415"/>
      <c r="K296" s="415"/>
      <c r="L296" s="415"/>
      <c r="M296" s="415">
        <v>5</v>
      </c>
      <c r="N296" s="256" t="s">
        <v>36</v>
      </c>
      <c r="O296" s="415"/>
      <c r="P296" s="415" t="s">
        <v>1155</v>
      </c>
      <c r="Q296" s="415">
        <v>0.1</v>
      </c>
      <c r="R296" s="415" t="s">
        <v>1166</v>
      </c>
      <c r="S296" s="415"/>
      <c r="T296" s="415"/>
      <c r="U296" s="415"/>
      <c r="V296" s="415"/>
      <c r="W296" s="415"/>
      <c r="X296" s="415"/>
      <c r="Y296" s="415"/>
      <c r="Z296" s="415"/>
      <c r="AA296" s="415"/>
      <c r="AB296" s="418"/>
    </row>
    <row r="297" spans="1:28" ht="12.75">
      <c r="A297" s="419" t="s">
        <v>1122</v>
      </c>
      <c r="B297" s="406" t="s">
        <v>1112</v>
      </c>
      <c r="C297" s="145" t="s">
        <v>35</v>
      </c>
      <c r="D297" s="145" t="s">
        <v>35</v>
      </c>
      <c r="E297" s="404"/>
      <c r="F297" s="145" t="s">
        <v>35</v>
      </c>
      <c r="G297" s="405"/>
      <c r="H297" s="145" t="s">
        <v>35</v>
      </c>
      <c r="I297" s="407"/>
      <c r="J297" s="407"/>
      <c r="K297" s="407"/>
      <c r="L297" s="407"/>
      <c r="M297" s="407">
        <v>5</v>
      </c>
      <c r="N297" s="258" t="s">
        <v>36</v>
      </c>
      <c r="O297" s="407"/>
      <c r="P297" s="407" t="s">
        <v>1155</v>
      </c>
      <c r="Q297" s="407">
        <v>0.1</v>
      </c>
      <c r="R297" s="407" t="s">
        <v>1166</v>
      </c>
      <c r="S297" s="407"/>
      <c r="T297" s="407"/>
      <c r="U297" s="407"/>
      <c r="V297" s="407"/>
      <c r="W297" s="407"/>
      <c r="X297" s="407"/>
      <c r="Y297" s="407"/>
      <c r="Z297" s="407"/>
      <c r="AA297" s="407"/>
      <c r="AB297" s="420"/>
    </row>
    <row r="298" spans="1:28" ht="12.75">
      <c r="A298" s="419" t="s">
        <v>1122</v>
      </c>
      <c r="B298" s="406" t="s">
        <v>1113</v>
      </c>
      <c r="C298" s="145" t="s">
        <v>35</v>
      </c>
      <c r="D298" s="145" t="s">
        <v>35</v>
      </c>
      <c r="E298" s="404"/>
      <c r="F298" s="145" t="s">
        <v>35</v>
      </c>
      <c r="G298" s="405"/>
      <c r="H298" s="145" t="s">
        <v>35</v>
      </c>
      <c r="I298" s="407"/>
      <c r="J298" s="407"/>
      <c r="K298" s="407"/>
      <c r="L298" s="407"/>
      <c r="M298" s="407">
        <v>5</v>
      </c>
      <c r="N298" s="258" t="s">
        <v>36</v>
      </c>
      <c r="O298" s="407"/>
      <c r="P298" s="407" t="s">
        <v>1155</v>
      </c>
      <c r="Q298" s="407">
        <v>0.1</v>
      </c>
      <c r="R298" s="407" t="s">
        <v>1166</v>
      </c>
      <c r="S298" s="407"/>
      <c r="T298" s="407"/>
      <c r="U298" s="407"/>
      <c r="V298" s="407"/>
      <c r="W298" s="407"/>
      <c r="X298" s="407"/>
      <c r="Y298" s="407"/>
      <c r="Z298" s="407"/>
      <c r="AA298" s="407"/>
      <c r="AB298" s="420"/>
    </row>
    <row r="299" spans="1:28" ht="13.5" thickBot="1">
      <c r="A299" s="421" t="s">
        <v>1122</v>
      </c>
      <c r="B299" s="422" t="s">
        <v>1114</v>
      </c>
      <c r="C299" s="146" t="s">
        <v>35</v>
      </c>
      <c r="D299" s="146" t="s">
        <v>35</v>
      </c>
      <c r="E299" s="424"/>
      <c r="F299" s="146" t="s">
        <v>35</v>
      </c>
      <c r="G299" s="437"/>
      <c r="H299" s="146" t="s">
        <v>35</v>
      </c>
      <c r="I299" s="423"/>
      <c r="J299" s="423"/>
      <c r="K299" s="423"/>
      <c r="L299" s="423"/>
      <c r="M299" s="423">
        <v>5</v>
      </c>
      <c r="N299" s="260" t="s">
        <v>36</v>
      </c>
      <c r="O299" s="423"/>
      <c r="P299" s="423" t="s">
        <v>1155</v>
      </c>
      <c r="Q299" s="423">
        <v>0.1</v>
      </c>
      <c r="R299" s="423" t="s">
        <v>1166</v>
      </c>
      <c r="S299" s="423"/>
      <c r="T299" s="423"/>
      <c r="U299" s="423"/>
      <c r="V299" s="423"/>
      <c r="W299" s="423"/>
      <c r="X299" s="423"/>
      <c r="Y299" s="423"/>
      <c r="Z299" s="423"/>
      <c r="AA299" s="423"/>
      <c r="AB299" s="425"/>
    </row>
    <row r="300" spans="1:28" ht="12.75">
      <c r="A300" s="467" t="s">
        <v>1216</v>
      </c>
      <c r="B300" s="468" t="s">
        <v>1173</v>
      </c>
      <c r="C300" s="145" t="s">
        <v>35</v>
      </c>
      <c r="D300" s="145" t="s">
        <v>35</v>
      </c>
      <c r="E300" s="145" t="s">
        <v>35</v>
      </c>
      <c r="F300" s="145" t="s">
        <v>35</v>
      </c>
      <c r="G300" s="469"/>
      <c r="H300" s="145" t="s">
        <v>35</v>
      </c>
      <c r="I300" s="470"/>
      <c r="J300" s="470"/>
      <c r="K300" s="470"/>
      <c r="L300" s="470"/>
      <c r="M300" s="470">
        <v>4</v>
      </c>
      <c r="N300" s="258" t="s">
        <v>36</v>
      </c>
      <c r="O300" s="470"/>
      <c r="P300" s="470" t="s">
        <v>1154</v>
      </c>
      <c r="Q300" s="470">
        <v>0.34</v>
      </c>
      <c r="R300" s="470" t="s">
        <v>1148</v>
      </c>
      <c r="S300" s="415"/>
      <c r="T300" s="415"/>
      <c r="U300" s="415"/>
      <c r="V300" s="415"/>
      <c r="W300" s="415"/>
      <c r="X300" s="415"/>
      <c r="Y300" s="415"/>
      <c r="Z300" s="415"/>
      <c r="AA300" s="415"/>
      <c r="AB300" s="418"/>
    </row>
    <row r="301" spans="1:28" ht="13.5" thickBot="1">
      <c r="A301" s="462" t="s">
        <v>1216</v>
      </c>
      <c r="B301" s="463" t="s">
        <v>1174</v>
      </c>
      <c r="C301" s="145" t="s">
        <v>35</v>
      </c>
      <c r="D301" s="145" t="s">
        <v>35</v>
      </c>
      <c r="E301" s="145" t="s">
        <v>35</v>
      </c>
      <c r="F301" s="145" t="s">
        <v>35</v>
      </c>
      <c r="G301" s="464"/>
      <c r="H301" s="145" t="s">
        <v>35</v>
      </c>
      <c r="I301" s="465"/>
      <c r="J301" s="465"/>
      <c r="K301" s="465"/>
      <c r="L301" s="465"/>
      <c r="M301" s="465">
        <v>4</v>
      </c>
      <c r="N301" s="258" t="s">
        <v>36</v>
      </c>
      <c r="O301" s="465"/>
      <c r="P301" s="465" t="s">
        <v>1154</v>
      </c>
      <c r="Q301" s="465">
        <v>0.34</v>
      </c>
      <c r="R301" s="465" t="s">
        <v>1148</v>
      </c>
      <c r="S301" s="465"/>
      <c r="T301" s="465"/>
      <c r="U301" s="465"/>
      <c r="V301" s="465"/>
      <c r="W301" s="465"/>
      <c r="X301" s="465"/>
      <c r="Y301" s="465"/>
      <c r="Z301" s="465"/>
      <c r="AA301" s="465"/>
      <c r="AB301" s="466"/>
    </row>
    <row r="302" spans="1:28" ht="12.75">
      <c r="A302" s="413" t="s">
        <v>1123</v>
      </c>
      <c r="B302" s="414" t="s">
        <v>1115</v>
      </c>
      <c r="C302" s="147" t="s">
        <v>35</v>
      </c>
      <c r="D302" s="147" t="s">
        <v>35</v>
      </c>
      <c r="E302" s="416"/>
      <c r="F302" s="147" t="s">
        <v>35</v>
      </c>
      <c r="G302" s="147" t="s">
        <v>35</v>
      </c>
      <c r="H302" s="416"/>
      <c r="I302" s="415"/>
      <c r="J302" s="415"/>
      <c r="K302" s="415"/>
      <c r="L302" s="415">
        <v>3</v>
      </c>
      <c r="M302" s="415">
        <v>4</v>
      </c>
      <c r="N302" s="256" t="s">
        <v>46</v>
      </c>
      <c r="O302" s="415" t="s">
        <v>1143</v>
      </c>
      <c r="P302" s="415" t="s">
        <v>244</v>
      </c>
      <c r="Q302" s="415">
        <v>0.12</v>
      </c>
      <c r="R302" s="415" t="s">
        <v>1167</v>
      </c>
      <c r="S302" s="415"/>
      <c r="T302" s="415"/>
      <c r="U302" s="415"/>
      <c r="V302" s="415"/>
      <c r="W302" s="415"/>
      <c r="X302" s="415"/>
      <c r="Y302" s="415"/>
      <c r="Z302" s="415"/>
      <c r="AA302" s="415"/>
      <c r="AB302" s="418"/>
    </row>
    <row r="303" spans="1:28" ht="12.75">
      <c r="A303" s="419" t="s">
        <v>1123</v>
      </c>
      <c r="B303" s="406" t="s">
        <v>1116</v>
      </c>
      <c r="C303" s="145" t="s">
        <v>35</v>
      </c>
      <c r="D303" s="145" t="s">
        <v>35</v>
      </c>
      <c r="E303" s="404"/>
      <c r="F303" s="145" t="s">
        <v>35</v>
      </c>
      <c r="G303" s="145" t="s">
        <v>35</v>
      </c>
      <c r="H303" s="404"/>
      <c r="I303" s="407"/>
      <c r="J303" s="407"/>
      <c r="K303" s="407"/>
      <c r="L303" s="407">
        <v>3</v>
      </c>
      <c r="M303" s="407">
        <v>4</v>
      </c>
      <c r="N303" s="258" t="s">
        <v>46</v>
      </c>
      <c r="O303" s="407" t="s">
        <v>1143</v>
      </c>
      <c r="P303" s="407" t="s">
        <v>244</v>
      </c>
      <c r="Q303" s="407">
        <v>0.12</v>
      </c>
      <c r="R303" s="407" t="s">
        <v>1167</v>
      </c>
      <c r="S303" s="407"/>
      <c r="T303" s="407"/>
      <c r="U303" s="407"/>
      <c r="V303" s="407"/>
      <c r="W303" s="407"/>
      <c r="X303" s="407"/>
      <c r="Y303" s="407"/>
      <c r="Z303" s="407"/>
      <c r="AA303" s="407"/>
      <c r="AB303" s="420"/>
    </row>
    <row r="304" spans="1:28" ht="12.75">
      <c r="A304" s="419" t="s">
        <v>1123</v>
      </c>
      <c r="B304" s="406" t="s">
        <v>1117</v>
      </c>
      <c r="C304" s="145" t="s">
        <v>35</v>
      </c>
      <c r="D304" s="145" t="s">
        <v>35</v>
      </c>
      <c r="E304" s="404"/>
      <c r="F304" s="145" t="s">
        <v>35</v>
      </c>
      <c r="G304" s="145" t="s">
        <v>35</v>
      </c>
      <c r="H304" s="404"/>
      <c r="I304" s="407"/>
      <c r="J304" s="407"/>
      <c r="K304" s="407"/>
      <c r="L304" s="407">
        <v>3</v>
      </c>
      <c r="M304" s="407">
        <v>4</v>
      </c>
      <c r="N304" s="258" t="s">
        <v>46</v>
      </c>
      <c r="O304" s="407" t="s">
        <v>1143</v>
      </c>
      <c r="P304" s="407" t="s">
        <v>244</v>
      </c>
      <c r="Q304" s="407">
        <v>0.12</v>
      </c>
      <c r="R304" s="407" t="s">
        <v>1167</v>
      </c>
      <c r="S304" s="407"/>
      <c r="T304" s="407"/>
      <c r="U304" s="407"/>
      <c r="V304" s="407"/>
      <c r="W304" s="407"/>
      <c r="X304" s="407"/>
      <c r="Y304" s="407"/>
      <c r="Z304" s="407"/>
      <c r="AA304" s="407"/>
      <c r="AB304" s="420"/>
    </row>
    <row r="305" spans="1:31" ht="12.75">
      <c r="A305" s="419" t="s">
        <v>1123</v>
      </c>
      <c r="B305" s="406" t="s">
        <v>1118</v>
      </c>
      <c r="C305" s="145" t="s">
        <v>35</v>
      </c>
      <c r="D305" s="145" t="s">
        <v>35</v>
      </c>
      <c r="E305" s="404"/>
      <c r="F305" s="145" t="s">
        <v>35</v>
      </c>
      <c r="G305" s="145" t="s">
        <v>35</v>
      </c>
      <c r="H305" s="404"/>
      <c r="I305" s="407"/>
      <c r="J305" s="407"/>
      <c r="K305" s="407"/>
      <c r="L305" s="407">
        <v>3</v>
      </c>
      <c r="M305" s="407">
        <v>4</v>
      </c>
      <c r="N305" s="258" t="s">
        <v>46</v>
      </c>
      <c r="O305" s="407" t="s">
        <v>1143</v>
      </c>
      <c r="P305" s="407" t="s">
        <v>244</v>
      </c>
      <c r="Q305" s="407">
        <v>0.12</v>
      </c>
      <c r="R305" s="407" t="s">
        <v>1167</v>
      </c>
      <c r="S305" s="407"/>
      <c r="T305" s="407"/>
      <c r="U305" s="407"/>
      <c r="V305" s="407"/>
      <c r="W305" s="407"/>
      <c r="X305" s="407"/>
      <c r="Y305" s="407"/>
      <c r="Z305" s="407"/>
      <c r="AA305" s="407"/>
      <c r="AB305" s="420"/>
    </row>
    <row r="306" spans="1:31" ht="13.5" thickBot="1">
      <c r="A306" s="421" t="s">
        <v>1123</v>
      </c>
      <c r="B306" s="422" t="s">
        <v>1119</v>
      </c>
      <c r="C306" s="146" t="s">
        <v>35</v>
      </c>
      <c r="D306" s="146" t="s">
        <v>35</v>
      </c>
      <c r="E306" s="424"/>
      <c r="F306" s="146" t="s">
        <v>35</v>
      </c>
      <c r="G306" s="146" t="s">
        <v>35</v>
      </c>
      <c r="H306" s="424"/>
      <c r="I306" s="423"/>
      <c r="J306" s="423"/>
      <c r="K306" s="423"/>
      <c r="L306" s="423">
        <v>3</v>
      </c>
      <c r="M306" s="423">
        <v>4</v>
      </c>
      <c r="N306" s="260" t="s">
        <v>46</v>
      </c>
      <c r="O306" s="423" t="s">
        <v>1143</v>
      </c>
      <c r="P306" s="423" t="s">
        <v>244</v>
      </c>
      <c r="Q306" s="423">
        <v>0.12</v>
      </c>
      <c r="R306" s="423" t="s">
        <v>1167</v>
      </c>
      <c r="S306" s="423"/>
      <c r="T306" s="423"/>
      <c r="U306" s="423"/>
      <c r="V306" s="423"/>
      <c r="W306" s="423"/>
      <c r="X306" s="423"/>
      <c r="Y306" s="423"/>
      <c r="Z306" s="423"/>
      <c r="AA306" s="423"/>
      <c r="AB306" s="425"/>
    </row>
    <row r="307" spans="1:31" ht="12.75">
      <c r="A307" s="413" t="s">
        <v>1124</v>
      </c>
      <c r="B307" s="438" t="s">
        <v>1120</v>
      </c>
      <c r="C307" s="147" t="s">
        <v>35</v>
      </c>
      <c r="D307" s="147" t="s">
        <v>35</v>
      </c>
      <c r="E307" s="416"/>
      <c r="F307" s="416"/>
      <c r="G307" s="416"/>
      <c r="H307" s="416"/>
      <c r="I307" s="415"/>
      <c r="J307" s="415"/>
      <c r="K307" s="415"/>
      <c r="L307" s="415"/>
      <c r="M307" s="415">
        <v>4</v>
      </c>
      <c r="N307" s="256" t="s">
        <v>36</v>
      </c>
      <c r="O307" s="415"/>
      <c r="P307" s="415" t="s">
        <v>1154</v>
      </c>
      <c r="Q307" s="415">
        <v>0.34</v>
      </c>
      <c r="R307" s="415" t="s">
        <v>1148</v>
      </c>
      <c r="S307" s="415"/>
      <c r="T307" s="415"/>
      <c r="U307" s="415"/>
      <c r="V307" s="415"/>
      <c r="W307" s="415"/>
      <c r="X307" s="415"/>
      <c r="Y307" s="415"/>
      <c r="Z307" s="415"/>
      <c r="AA307" s="415"/>
      <c r="AB307" s="418"/>
    </row>
    <row r="308" spans="1:31" ht="13.5" thickBot="1">
      <c r="A308" s="426" t="s">
        <v>1124</v>
      </c>
      <c r="B308" s="410" t="s">
        <v>1121</v>
      </c>
      <c r="C308" s="409" t="s">
        <v>35</v>
      </c>
      <c r="D308" s="409" t="s">
        <v>35</v>
      </c>
      <c r="E308" s="412"/>
      <c r="F308" s="412"/>
      <c r="G308" s="412"/>
      <c r="H308" s="412"/>
      <c r="I308" s="411"/>
      <c r="J308" s="411"/>
      <c r="K308" s="411"/>
      <c r="L308" s="411"/>
      <c r="M308" s="411">
        <v>4</v>
      </c>
      <c r="N308" s="330" t="s">
        <v>36</v>
      </c>
      <c r="O308" s="411"/>
      <c r="P308" s="411" t="s">
        <v>1154</v>
      </c>
      <c r="Q308" s="411">
        <v>0.34</v>
      </c>
      <c r="R308" s="411" t="s">
        <v>1148</v>
      </c>
      <c r="S308" s="411"/>
      <c r="T308" s="411"/>
      <c r="U308" s="411"/>
      <c r="V308" s="411"/>
      <c r="W308" s="411"/>
      <c r="X308" s="411"/>
      <c r="Y308" s="411"/>
      <c r="Z308" s="411"/>
      <c r="AA308" s="411"/>
      <c r="AB308" s="427"/>
    </row>
    <row r="309" spans="1:31" s="511" customFormat="1" ht="12.75">
      <c r="A309" s="501" t="s">
        <v>1199</v>
      </c>
      <c r="B309" s="502" t="s">
        <v>1185</v>
      </c>
      <c r="C309" s="505" t="s">
        <v>35</v>
      </c>
      <c r="D309" s="505" t="s">
        <v>35</v>
      </c>
      <c r="E309" s="505"/>
      <c r="F309" s="505" t="s">
        <v>35</v>
      </c>
      <c r="G309" s="506" t="s">
        <v>35</v>
      </c>
      <c r="H309" s="505" t="s">
        <v>35</v>
      </c>
      <c r="I309" s="505"/>
      <c r="J309" s="505"/>
      <c r="K309" s="505"/>
      <c r="L309" s="505">
        <v>1</v>
      </c>
      <c r="M309" s="507">
        <v>2</v>
      </c>
      <c r="N309" s="508" t="s">
        <v>36</v>
      </c>
      <c r="O309" s="508" t="s">
        <v>39</v>
      </c>
      <c r="P309" s="508" t="s">
        <v>1217</v>
      </c>
      <c r="Q309" s="508">
        <v>0.22</v>
      </c>
      <c r="R309" s="508" t="s">
        <v>1218</v>
      </c>
      <c r="S309" s="508" t="s">
        <v>1220</v>
      </c>
      <c r="T309" s="508" t="s">
        <v>1221</v>
      </c>
      <c r="U309" s="505"/>
      <c r="V309" s="505"/>
      <c r="W309" s="505"/>
      <c r="X309" s="505"/>
      <c r="Y309" s="505"/>
      <c r="Z309" s="505"/>
      <c r="AA309" s="505"/>
      <c r="AB309" s="509"/>
      <c r="AC309" s="510"/>
      <c r="AD309" s="510"/>
      <c r="AE309" s="510"/>
    </row>
    <row r="310" spans="1:31" s="511" customFormat="1" ht="12.75">
      <c r="A310" s="503" t="s">
        <v>1200</v>
      </c>
      <c r="B310" s="487" t="s">
        <v>1186</v>
      </c>
      <c r="C310" s="512" t="s">
        <v>35</v>
      </c>
      <c r="D310" s="512" t="s">
        <v>35</v>
      </c>
      <c r="E310" s="512"/>
      <c r="F310" s="512" t="s">
        <v>35</v>
      </c>
      <c r="G310" s="513" t="s">
        <v>35</v>
      </c>
      <c r="H310" s="512" t="s">
        <v>35</v>
      </c>
      <c r="I310" s="512"/>
      <c r="J310" s="512"/>
      <c r="K310" s="512"/>
      <c r="L310" s="512">
        <v>1</v>
      </c>
      <c r="M310" s="514">
        <v>2</v>
      </c>
      <c r="N310" s="512" t="s">
        <v>36</v>
      </c>
      <c r="O310" s="512" t="s">
        <v>39</v>
      </c>
      <c r="P310" s="512" t="s">
        <v>1217</v>
      </c>
      <c r="Q310" s="512">
        <v>0.22</v>
      </c>
      <c r="R310" s="512" t="s">
        <v>1218</v>
      </c>
      <c r="S310" s="512" t="s">
        <v>1220</v>
      </c>
      <c r="T310" s="512" t="s">
        <v>1221</v>
      </c>
      <c r="U310" s="520"/>
      <c r="V310" s="520"/>
      <c r="W310" s="520"/>
      <c r="X310" s="520"/>
      <c r="Y310" s="520"/>
      <c r="Z310" s="520"/>
      <c r="AA310" s="520"/>
      <c r="AB310" s="522"/>
      <c r="AC310" s="510"/>
      <c r="AD310" s="510"/>
      <c r="AE310" s="510"/>
    </row>
    <row r="311" spans="1:31" s="511" customFormat="1" ht="12.75">
      <c r="A311" s="503" t="s">
        <v>1201</v>
      </c>
      <c r="B311" s="487" t="s">
        <v>1187</v>
      </c>
      <c r="C311" s="512" t="s">
        <v>35</v>
      </c>
      <c r="D311" s="512" t="s">
        <v>35</v>
      </c>
      <c r="E311" s="512"/>
      <c r="F311" s="512" t="s">
        <v>35</v>
      </c>
      <c r="G311" s="513" t="s">
        <v>35</v>
      </c>
      <c r="H311" s="512" t="s">
        <v>35</v>
      </c>
      <c r="I311" s="512"/>
      <c r="J311" s="512"/>
      <c r="K311" s="512"/>
      <c r="L311" s="512">
        <v>1</v>
      </c>
      <c r="M311" s="514">
        <v>2</v>
      </c>
      <c r="N311" s="512" t="s">
        <v>36</v>
      </c>
      <c r="O311" s="512" t="s">
        <v>39</v>
      </c>
      <c r="P311" s="512" t="s">
        <v>1217</v>
      </c>
      <c r="Q311" s="512">
        <v>0.22</v>
      </c>
      <c r="R311" s="512" t="s">
        <v>1218</v>
      </c>
      <c r="S311" s="512" t="s">
        <v>1220</v>
      </c>
      <c r="T311" s="512" t="s">
        <v>1221</v>
      </c>
      <c r="U311" s="512"/>
      <c r="V311" s="512"/>
      <c r="W311" s="512"/>
      <c r="X311" s="512"/>
      <c r="Y311" s="512"/>
      <c r="Z311" s="512"/>
      <c r="AA311" s="512"/>
      <c r="AB311" s="515"/>
      <c r="AC311" s="510"/>
      <c r="AD311" s="510"/>
      <c r="AE311" s="510"/>
    </row>
    <row r="312" spans="1:31" s="511" customFormat="1" ht="12.75">
      <c r="A312" s="503" t="s">
        <v>1202</v>
      </c>
      <c r="B312" s="487" t="s">
        <v>1188</v>
      </c>
      <c r="C312" s="512" t="s">
        <v>35</v>
      </c>
      <c r="D312" s="512" t="s">
        <v>35</v>
      </c>
      <c r="E312" s="512"/>
      <c r="F312" s="512" t="s">
        <v>35</v>
      </c>
      <c r="G312" s="513" t="s">
        <v>35</v>
      </c>
      <c r="H312" s="512" t="s">
        <v>35</v>
      </c>
      <c r="I312" s="512"/>
      <c r="J312" s="512"/>
      <c r="K312" s="512"/>
      <c r="L312" s="512">
        <v>1</v>
      </c>
      <c r="M312" s="514">
        <v>2</v>
      </c>
      <c r="N312" s="512" t="s">
        <v>36</v>
      </c>
      <c r="O312" s="512" t="s">
        <v>39</v>
      </c>
      <c r="P312" s="512" t="s">
        <v>1217</v>
      </c>
      <c r="Q312" s="512">
        <v>0.22</v>
      </c>
      <c r="R312" s="512" t="s">
        <v>1218</v>
      </c>
      <c r="S312" s="512" t="s">
        <v>1220</v>
      </c>
      <c r="T312" s="512" t="s">
        <v>1221</v>
      </c>
      <c r="U312" s="512"/>
      <c r="V312" s="512"/>
      <c r="W312" s="512"/>
      <c r="X312" s="512"/>
      <c r="Y312" s="512"/>
      <c r="Z312" s="512"/>
      <c r="AA312" s="512"/>
      <c r="AB312" s="515"/>
      <c r="AC312" s="510"/>
      <c r="AD312" s="510"/>
      <c r="AE312" s="510"/>
    </row>
    <row r="313" spans="1:31" s="511" customFormat="1" ht="12.75">
      <c r="A313" s="503" t="s">
        <v>1203</v>
      </c>
      <c r="B313" s="487" t="s">
        <v>1189</v>
      </c>
      <c r="C313" s="512" t="s">
        <v>35</v>
      </c>
      <c r="D313" s="512" t="s">
        <v>35</v>
      </c>
      <c r="E313" s="512"/>
      <c r="F313" s="512" t="s">
        <v>35</v>
      </c>
      <c r="G313" s="513" t="s">
        <v>35</v>
      </c>
      <c r="H313" s="512" t="s">
        <v>35</v>
      </c>
      <c r="I313" s="512"/>
      <c r="J313" s="512"/>
      <c r="K313" s="512"/>
      <c r="L313" s="512">
        <v>1</v>
      </c>
      <c r="M313" s="514">
        <v>2</v>
      </c>
      <c r="N313" s="512" t="s">
        <v>36</v>
      </c>
      <c r="O313" s="512" t="s">
        <v>39</v>
      </c>
      <c r="P313" s="512" t="s">
        <v>1217</v>
      </c>
      <c r="Q313" s="512">
        <v>0.22</v>
      </c>
      <c r="R313" s="512" t="s">
        <v>1218</v>
      </c>
      <c r="S313" s="512" t="s">
        <v>1220</v>
      </c>
      <c r="T313" s="512" t="s">
        <v>1221</v>
      </c>
      <c r="U313" s="512"/>
      <c r="V313" s="512"/>
      <c r="W313" s="512"/>
      <c r="X313" s="512"/>
      <c r="Y313" s="512"/>
      <c r="Z313" s="512"/>
      <c r="AA313" s="512"/>
      <c r="AB313" s="515"/>
      <c r="AC313" s="510"/>
      <c r="AD313" s="510"/>
      <c r="AE313" s="510"/>
    </row>
    <row r="314" spans="1:31" s="511" customFormat="1" ht="12.75">
      <c r="A314" s="503" t="s">
        <v>1204</v>
      </c>
      <c r="B314" s="487" t="s">
        <v>1190</v>
      </c>
      <c r="C314" s="512" t="s">
        <v>35</v>
      </c>
      <c r="D314" s="512" t="s">
        <v>35</v>
      </c>
      <c r="E314" s="512"/>
      <c r="F314" s="512" t="s">
        <v>35</v>
      </c>
      <c r="G314" s="513" t="s">
        <v>35</v>
      </c>
      <c r="H314" s="512" t="s">
        <v>35</v>
      </c>
      <c r="I314" s="512"/>
      <c r="J314" s="512"/>
      <c r="K314" s="512"/>
      <c r="L314" s="512">
        <v>1</v>
      </c>
      <c r="M314" s="514">
        <v>2</v>
      </c>
      <c r="N314" s="512" t="s">
        <v>36</v>
      </c>
      <c r="O314" s="512" t="s">
        <v>39</v>
      </c>
      <c r="P314" s="512" t="s">
        <v>1217</v>
      </c>
      <c r="Q314" s="512">
        <v>0.22</v>
      </c>
      <c r="R314" s="512" t="s">
        <v>1218</v>
      </c>
      <c r="S314" s="512" t="s">
        <v>1220</v>
      </c>
      <c r="T314" s="512" t="s">
        <v>1221</v>
      </c>
      <c r="U314" s="512"/>
      <c r="V314" s="512"/>
      <c r="W314" s="512"/>
      <c r="X314" s="512"/>
      <c r="Y314" s="512"/>
      <c r="Z314" s="512"/>
      <c r="AA314" s="512"/>
      <c r="AB314" s="515"/>
      <c r="AC314" s="510"/>
      <c r="AD314" s="510"/>
      <c r="AE314" s="510"/>
    </row>
    <row r="315" spans="1:31" s="511" customFormat="1" ht="12.75">
      <c r="A315" s="503" t="s">
        <v>1205</v>
      </c>
      <c r="B315" s="487" t="s">
        <v>1191</v>
      </c>
      <c r="C315" s="512" t="s">
        <v>35</v>
      </c>
      <c r="D315" s="512" t="s">
        <v>35</v>
      </c>
      <c r="E315" s="512"/>
      <c r="F315" s="512" t="s">
        <v>35</v>
      </c>
      <c r="G315" s="513" t="s">
        <v>35</v>
      </c>
      <c r="H315" s="512" t="s">
        <v>35</v>
      </c>
      <c r="I315" s="512"/>
      <c r="J315" s="512"/>
      <c r="K315" s="512"/>
      <c r="L315" s="512">
        <v>1</v>
      </c>
      <c r="M315" s="514">
        <v>2</v>
      </c>
      <c r="N315" s="512" t="s">
        <v>36</v>
      </c>
      <c r="O315" s="512" t="s">
        <v>39</v>
      </c>
      <c r="P315" s="512" t="s">
        <v>1217</v>
      </c>
      <c r="Q315" s="512">
        <v>0.22</v>
      </c>
      <c r="R315" s="512" t="s">
        <v>1218</v>
      </c>
      <c r="S315" s="512" t="s">
        <v>1220</v>
      </c>
      <c r="T315" s="512" t="s">
        <v>1221</v>
      </c>
      <c r="U315" s="512"/>
      <c r="V315" s="512"/>
      <c r="W315" s="512"/>
      <c r="X315" s="512"/>
      <c r="Y315" s="512"/>
      <c r="Z315" s="512"/>
      <c r="AA315" s="512"/>
      <c r="AB315" s="515"/>
      <c r="AC315" s="510"/>
      <c r="AD315" s="510"/>
      <c r="AE315" s="510"/>
    </row>
    <row r="316" spans="1:31" s="511" customFormat="1" ht="13.5" thickBot="1">
      <c r="A316" s="504" t="s">
        <v>1206</v>
      </c>
      <c r="B316" s="500" t="s">
        <v>1192</v>
      </c>
      <c r="C316" s="516" t="s">
        <v>35</v>
      </c>
      <c r="D316" s="516" t="s">
        <v>35</v>
      </c>
      <c r="E316" s="516"/>
      <c r="F316" s="516" t="s">
        <v>35</v>
      </c>
      <c r="G316" s="517" t="s">
        <v>35</v>
      </c>
      <c r="H316" s="516" t="s">
        <v>35</v>
      </c>
      <c r="I316" s="516"/>
      <c r="J316" s="516"/>
      <c r="K316" s="516"/>
      <c r="L316" s="516">
        <v>1</v>
      </c>
      <c r="M316" s="518">
        <v>2</v>
      </c>
      <c r="N316" s="516" t="s">
        <v>36</v>
      </c>
      <c r="O316" s="516" t="s">
        <v>39</v>
      </c>
      <c r="P316" s="516" t="s">
        <v>1217</v>
      </c>
      <c r="Q316" s="516">
        <v>0.22</v>
      </c>
      <c r="R316" s="516" t="s">
        <v>1218</v>
      </c>
      <c r="S316" s="516" t="s">
        <v>1220</v>
      </c>
      <c r="T316" s="516" t="s">
        <v>1221</v>
      </c>
      <c r="U316" s="516"/>
      <c r="V316" s="516"/>
      <c r="W316" s="516"/>
      <c r="X316" s="516"/>
      <c r="Y316" s="516"/>
      <c r="Z316" s="516"/>
      <c r="AA316" s="516"/>
      <c r="AB316" s="519"/>
      <c r="AC316" s="510"/>
      <c r="AD316" s="510"/>
      <c r="AE316" s="510"/>
    </row>
    <row r="317" spans="1:31" s="511" customFormat="1" ht="12.75">
      <c r="A317" s="501" t="s">
        <v>1207</v>
      </c>
      <c r="B317" s="502" t="s">
        <v>1193</v>
      </c>
      <c r="C317" s="505" t="s">
        <v>35</v>
      </c>
      <c r="D317" s="505" t="s">
        <v>35</v>
      </c>
      <c r="E317" s="505"/>
      <c r="F317" s="505" t="s">
        <v>35</v>
      </c>
      <c r="G317" s="506" t="s">
        <v>35</v>
      </c>
      <c r="H317" s="505" t="s">
        <v>35</v>
      </c>
      <c r="I317" s="505"/>
      <c r="J317" s="505"/>
      <c r="K317" s="505"/>
      <c r="L317" s="505">
        <v>2</v>
      </c>
      <c r="M317" s="507">
        <v>3</v>
      </c>
      <c r="N317" s="520" t="s">
        <v>36</v>
      </c>
      <c r="O317" s="520" t="s">
        <v>39</v>
      </c>
      <c r="P317" s="520" t="s">
        <v>1217</v>
      </c>
      <c r="Q317" s="520">
        <v>0.42</v>
      </c>
      <c r="R317" s="520" t="s">
        <v>1219</v>
      </c>
      <c r="S317" s="520" t="s">
        <v>1220</v>
      </c>
      <c r="T317" s="520" t="s">
        <v>1221</v>
      </c>
      <c r="U317" s="505"/>
      <c r="V317" s="505"/>
      <c r="W317" s="521"/>
      <c r="X317" s="521"/>
      <c r="Y317" s="521"/>
      <c r="Z317" s="505"/>
      <c r="AA317" s="505"/>
      <c r="AB317" s="509"/>
      <c r="AC317" s="510"/>
      <c r="AD317" s="510"/>
      <c r="AE317" s="510"/>
    </row>
    <row r="318" spans="1:31" s="511" customFormat="1" ht="12.75">
      <c r="A318" s="503" t="s">
        <v>1208</v>
      </c>
      <c r="B318" s="487" t="s">
        <v>1194</v>
      </c>
      <c r="C318" s="512" t="s">
        <v>35</v>
      </c>
      <c r="D318" s="512" t="s">
        <v>35</v>
      </c>
      <c r="E318" s="512"/>
      <c r="F318" s="512" t="s">
        <v>35</v>
      </c>
      <c r="G318" s="513" t="s">
        <v>35</v>
      </c>
      <c r="H318" s="512" t="s">
        <v>35</v>
      </c>
      <c r="I318" s="512"/>
      <c r="J318" s="512"/>
      <c r="K318" s="512"/>
      <c r="L318" s="512">
        <v>2</v>
      </c>
      <c r="M318" s="514">
        <v>3</v>
      </c>
      <c r="N318" s="512" t="s">
        <v>36</v>
      </c>
      <c r="O318" s="512" t="s">
        <v>39</v>
      </c>
      <c r="P318" s="512" t="s">
        <v>1217</v>
      </c>
      <c r="Q318" s="520">
        <v>0.42</v>
      </c>
      <c r="R318" s="520" t="s">
        <v>1219</v>
      </c>
      <c r="S318" s="512" t="s">
        <v>1220</v>
      </c>
      <c r="T318" s="512" t="s">
        <v>1221</v>
      </c>
      <c r="U318" s="512"/>
      <c r="V318" s="512"/>
      <c r="W318" s="512"/>
      <c r="X318" s="512"/>
      <c r="Y318" s="512"/>
      <c r="Z318" s="512"/>
      <c r="AA318" s="512"/>
      <c r="AB318" s="515"/>
      <c r="AC318" s="510"/>
      <c r="AD318" s="510"/>
      <c r="AE318" s="510"/>
    </row>
    <row r="319" spans="1:31" s="511" customFormat="1" ht="12.75">
      <c r="A319" s="503" t="s">
        <v>1209</v>
      </c>
      <c r="B319" s="487" t="s">
        <v>1195</v>
      </c>
      <c r="C319" s="512" t="s">
        <v>35</v>
      </c>
      <c r="D319" s="512" t="s">
        <v>35</v>
      </c>
      <c r="E319" s="512"/>
      <c r="F319" s="512" t="s">
        <v>35</v>
      </c>
      <c r="G319" s="513" t="s">
        <v>35</v>
      </c>
      <c r="H319" s="512" t="s">
        <v>35</v>
      </c>
      <c r="I319" s="512"/>
      <c r="J319" s="512"/>
      <c r="K319" s="512"/>
      <c r="L319" s="512">
        <v>2</v>
      </c>
      <c r="M319" s="514">
        <v>3</v>
      </c>
      <c r="N319" s="512" t="s">
        <v>36</v>
      </c>
      <c r="O319" s="512" t="s">
        <v>39</v>
      </c>
      <c r="P319" s="512" t="s">
        <v>1217</v>
      </c>
      <c r="Q319" s="520">
        <v>0.42</v>
      </c>
      <c r="R319" s="520" t="s">
        <v>1219</v>
      </c>
      <c r="S319" s="512" t="s">
        <v>1220</v>
      </c>
      <c r="T319" s="512" t="s">
        <v>1221</v>
      </c>
      <c r="U319" s="512"/>
      <c r="V319" s="512"/>
      <c r="W319" s="512"/>
      <c r="X319" s="512"/>
      <c r="Y319" s="512"/>
      <c r="Z319" s="512"/>
      <c r="AA319" s="512"/>
      <c r="AB319" s="515"/>
      <c r="AC319" s="510"/>
      <c r="AD319" s="510"/>
      <c r="AE319" s="510"/>
    </row>
    <row r="320" spans="1:31" s="511" customFormat="1" ht="12.75">
      <c r="A320" s="503" t="s">
        <v>1210</v>
      </c>
      <c r="B320" s="487" t="s">
        <v>1196</v>
      </c>
      <c r="C320" s="512" t="s">
        <v>35</v>
      </c>
      <c r="D320" s="512" t="s">
        <v>35</v>
      </c>
      <c r="E320" s="512"/>
      <c r="F320" s="512" t="s">
        <v>35</v>
      </c>
      <c r="G320" s="513" t="s">
        <v>35</v>
      </c>
      <c r="H320" s="512" t="s">
        <v>35</v>
      </c>
      <c r="I320" s="512"/>
      <c r="J320" s="512"/>
      <c r="K320" s="512"/>
      <c r="L320" s="512">
        <v>2</v>
      </c>
      <c r="M320" s="514">
        <v>3</v>
      </c>
      <c r="N320" s="512" t="s">
        <v>36</v>
      </c>
      <c r="O320" s="512" t="s">
        <v>39</v>
      </c>
      <c r="P320" s="512" t="s">
        <v>1217</v>
      </c>
      <c r="Q320" s="520">
        <v>0.42</v>
      </c>
      <c r="R320" s="520" t="s">
        <v>1219</v>
      </c>
      <c r="S320" s="512" t="s">
        <v>1220</v>
      </c>
      <c r="T320" s="512" t="s">
        <v>1221</v>
      </c>
      <c r="U320" s="512"/>
      <c r="V320" s="512"/>
      <c r="W320" s="512"/>
      <c r="X320" s="512"/>
      <c r="Y320" s="512"/>
      <c r="Z320" s="512"/>
      <c r="AA320" s="512"/>
      <c r="AB320" s="515"/>
      <c r="AC320" s="510"/>
      <c r="AD320" s="510"/>
      <c r="AE320" s="510"/>
    </row>
    <row r="321" spans="1:31" s="511" customFormat="1" ht="12.75">
      <c r="A321" s="503" t="s">
        <v>1211</v>
      </c>
      <c r="B321" s="487" t="s">
        <v>1197</v>
      </c>
      <c r="C321" s="512" t="s">
        <v>35</v>
      </c>
      <c r="D321" s="512" t="s">
        <v>35</v>
      </c>
      <c r="E321" s="512"/>
      <c r="F321" s="512" t="s">
        <v>35</v>
      </c>
      <c r="G321" s="513" t="s">
        <v>35</v>
      </c>
      <c r="H321" s="512" t="s">
        <v>35</v>
      </c>
      <c r="I321" s="512"/>
      <c r="J321" s="512"/>
      <c r="K321" s="512"/>
      <c r="L321" s="512">
        <v>2</v>
      </c>
      <c r="M321" s="514">
        <v>3</v>
      </c>
      <c r="N321" s="512" t="s">
        <v>36</v>
      </c>
      <c r="O321" s="512" t="s">
        <v>39</v>
      </c>
      <c r="P321" s="512" t="s">
        <v>1217</v>
      </c>
      <c r="Q321" s="520">
        <v>0.42</v>
      </c>
      <c r="R321" s="520" t="s">
        <v>1219</v>
      </c>
      <c r="S321" s="512" t="s">
        <v>1220</v>
      </c>
      <c r="T321" s="512" t="s">
        <v>1221</v>
      </c>
      <c r="U321" s="512"/>
      <c r="V321" s="512"/>
      <c r="W321" s="512"/>
      <c r="X321" s="512"/>
      <c r="Y321" s="512"/>
      <c r="Z321" s="512"/>
      <c r="AA321" s="512"/>
      <c r="AB321" s="515"/>
      <c r="AC321" s="510"/>
      <c r="AD321" s="510"/>
      <c r="AE321" s="510"/>
    </row>
    <row r="322" spans="1:31" s="511" customFormat="1" ht="13.5" thickBot="1">
      <c r="A322" s="504" t="s">
        <v>1212</v>
      </c>
      <c r="B322" s="500" t="s">
        <v>1198</v>
      </c>
      <c r="C322" s="516" t="s">
        <v>35</v>
      </c>
      <c r="D322" s="516" t="s">
        <v>35</v>
      </c>
      <c r="E322" s="516"/>
      <c r="F322" s="516" t="s">
        <v>35</v>
      </c>
      <c r="G322" s="517" t="s">
        <v>35</v>
      </c>
      <c r="H322" s="516" t="s">
        <v>35</v>
      </c>
      <c r="I322" s="516"/>
      <c r="J322" s="516"/>
      <c r="K322" s="516"/>
      <c r="L322" s="516">
        <v>2</v>
      </c>
      <c r="M322" s="518">
        <v>3</v>
      </c>
      <c r="N322" s="516" t="s">
        <v>36</v>
      </c>
      <c r="O322" s="516" t="s">
        <v>39</v>
      </c>
      <c r="P322" s="516" t="s">
        <v>1217</v>
      </c>
      <c r="Q322" s="516">
        <v>0.42</v>
      </c>
      <c r="R322" s="516" t="s">
        <v>1219</v>
      </c>
      <c r="S322" s="516" t="s">
        <v>1220</v>
      </c>
      <c r="T322" s="516" t="s">
        <v>1221</v>
      </c>
      <c r="U322" s="516"/>
      <c r="V322" s="516"/>
      <c r="W322" s="516"/>
      <c r="X322" s="516"/>
      <c r="Y322" s="516"/>
      <c r="Z322" s="516"/>
      <c r="AA322" s="516"/>
      <c r="AB322" s="519"/>
      <c r="AC322" s="510"/>
      <c r="AD322" s="510"/>
      <c r="AE322" s="510"/>
    </row>
  </sheetData>
  <sheetProtection password="DB33" sheet="1" objects="1" scenarios="1"/>
  <mergeCells count="16">
    <mergeCell ref="I11:K11"/>
    <mergeCell ref="L11:L12"/>
    <mergeCell ref="M11:M12"/>
    <mergeCell ref="C11:C12"/>
    <mergeCell ref="D11:D12"/>
    <mergeCell ref="E11:E12"/>
    <mergeCell ref="F11:F12"/>
    <mergeCell ref="G11:G12"/>
    <mergeCell ref="H11:H12"/>
    <mergeCell ref="D9:E9"/>
    <mergeCell ref="W9:Y9"/>
    <mergeCell ref="Z9:AB9"/>
    <mergeCell ref="C10:H10"/>
    <mergeCell ref="L10:M10"/>
    <mergeCell ref="W10:Y10"/>
    <mergeCell ref="Z10:AB10"/>
  </mergeCells>
  <pageMargins left="0.70866141732283472" right="0.70866141732283472" top="0.78740157480314965" bottom="0.78740157480314965" header="0.31496062992125984" footer="0.31496062992125984"/>
  <pageSetup paperSize="9" scale="20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356" customWidth="1"/>
    <col min="5" max="16384" width="9.140625" style="356"/>
  </cols>
  <sheetData>
    <row r="1" spans="1:8" s="354" customFormat="1">
      <c r="A1" s="353" t="s">
        <v>668</v>
      </c>
      <c r="B1" s="353" t="s">
        <v>669</v>
      </c>
      <c r="C1" s="353" t="s">
        <v>670</v>
      </c>
      <c r="D1" s="353" t="s">
        <v>671</v>
      </c>
      <c r="G1" s="355" t="s">
        <v>668</v>
      </c>
      <c r="H1" s="355">
        <v>1</v>
      </c>
    </row>
    <row r="2" spans="1:8">
      <c r="A2" s="356" t="s">
        <v>150</v>
      </c>
      <c r="B2" s="356" t="s">
        <v>733</v>
      </c>
      <c r="C2" s="356" t="s">
        <v>734</v>
      </c>
      <c r="D2" s="356" t="s">
        <v>735</v>
      </c>
      <c r="G2" s="357" t="s">
        <v>669</v>
      </c>
      <c r="H2" s="357">
        <v>2</v>
      </c>
    </row>
    <row r="3" spans="1:8">
      <c r="A3" s="356" t="s">
        <v>55</v>
      </c>
      <c r="B3" s="356" t="s">
        <v>252</v>
      </c>
      <c r="C3" s="356" t="s">
        <v>837</v>
      </c>
      <c r="D3" s="356" t="s">
        <v>851</v>
      </c>
      <c r="G3" s="357" t="s">
        <v>670</v>
      </c>
      <c r="H3" s="357">
        <v>3</v>
      </c>
    </row>
    <row r="4" spans="1:8">
      <c r="A4" s="356" t="s">
        <v>56</v>
      </c>
      <c r="B4" s="356" t="s">
        <v>819</v>
      </c>
      <c r="C4" s="356" t="s">
        <v>838</v>
      </c>
      <c r="D4" s="356" t="s">
        <v>852</v>
      </c>
      <c r="G4" s="357" t="s">
        <v>671</v>
      </c>
      <c r="H4" s="357">
        <v>4</v>
      </c>
    </row>
    <row r="5" spans="1:8">
      <c r="A5" s="356" t="s">
        <v>153</v>
      </c>
      <c r="B5" s="356" t="s">
        <v>871</v>
      </c>
      <c r="C5" s="356" t="s">
        <v>905</v>
      </c>
      <c r="D5" s="356" t="s">
        <v>938</v>
      </c>
    </row>
    <row r="6" spans="1:8">
      <c r="A6" s="356" t="s">
        <v>155</v>
      </c>
      <c r="B6" s="356" t="s">
        <v>872</v>
      </c>
      <c r="C6" s="356" t="s">
        <v>906</v>
      </c>
      <c r="D6" s="356" t="s">
        <v>939</v>
      </c>
    </row>
    <row r="7" spans="1:8">
      <c r="A7" s="356" t="s">
        <v>156</v>
      </c>
      <c r="B7" s="356" t="s">
        <v>873</v>
      </c>
      <c r="C7" s="356" t="s">
        <v>907</v>
      </c>
      <c r="D7" s="356" t="s">
        <v>940</v>
      </c>
    </row>
    <row r="8" spans="1:8">
      <c r="A8" s="356" t="s">
        <v>154</v>
      </c>
      <c r="B8" s="356" t="s">
        <v>874</v>
      </c>
      <c r="C8" s="356" t="s">
        <v>908</v>
      </c>
      <c r="D8" s="356" t="s">
        <v>941</v>
      </c>
    </row>
    <row r="9" spans="1:8">
      <c r="A9" s="356" t="s">
        <v>66</v>
      </c>
      <c r="B9" s="356" t="s">
        <v>826</v>
      </c>
      <c r="C9" s="356" t="s">
        <v>755</v>
      </c>
      <c r="D9" s="356" t="s">
        <v>859</v>
      </c>
    </row>
    <row r="10" spans="1:8" s="354" customFormat="1">
      <c r="A10" s="354" t="s">
        <v>870</v>
      </c>
      <c r="B10" s="354" t="s">
        <v>909</v>
      </c>
      <c r="C10" s="354" t="s">
        <v>910</v>
      </c>
      <c r="D10" s="354" t="s">
        <v>942</v>
      </c>
    </row>
    <row r="11" spans="1:8">
      <c r="A11" s="356" t="s">
        <v>157</v>
      </c>
      <c r="B11" s="356" t="s">
        <v>736</v>
      </c>
      <c r="C11" s="356" t="s">
        <v>911</v>
      </c>
      <c r="D11" s="356" t="s">
        <v>943</v>
      </c>
    </row>
    <row r="12" spans="1:8">
      <c r="A12" s="356" t="s">
        <v>55</v>
      </c>
      <c r="B12" s="356" t="s">
        <v>252</v>
      </c>
      <c r="C12" s="356" t="s">
        <v>837</v>
      </c>
      <c r="D12" s="356" t="s">
        <v>851</v>
      </c>
    </row>
    <row r="13" spans="1:8">
      <c r="A13" s="356" t="s">
        <v>56</v>
      </c>
      <c r="B13" s="356" t="s">
        <v>819</v>
      </c>
      <c r="C13" s="356" t="s">
        <v>838</v>
      </c>
      <c r="D13" s="356" t="s">
        <v>852</v>
      </c>
    </row>
    <row r="14" spans="1:8">
      <c r="A14" s="356" t="s">
        <v>161</v>
      </c>
      <c r="B14" s="356" t="s">
        <v>875</v>
      </c>
      <c r="C14" s="356" t="s">
        <v>161</v>
      </c>
      <c r="D14" s="356" t="s">
        <v>161</v>
      </c>
    </row>
    <row r="15" spans="1:8">
      <c r="A15" s="356" t="s">
        <v>162</v>
      </c>
      <c r="B15" s="356" t="s">
        <v>876</v>
      </c>
      <c r="C15" s="356" t="s">
        <v>162</v>
      </c>
      <c r="D15" s="356" t="s">
        <v>162</v>
      </c>
    </row>
    <row r="16" spans="1:8">
      <c r="A16" s="356" t="s">
        <v>159</v>
      </c>
      <c r="B16" s="356" t="s">
        <v>877</v>
      </c>
      <c r="C16" s="356" t="s">
        <v>912</v>
      </c>
      <c r="D16" s="356" t="s">
        <v>944</v>
      </c>
    </row>
    <row r="17" spans="1:4">
      <c r="A17" s="356" t="s">
        <v>66</v>
      </c>
      <c r="B17" s="356" t="s">
        <v>826</v>
      </c>
      <c r="C17" s="356" t="s">
        <v>755</v>
      </c>
      <c r="D17" s="356" t="s">
        <v>859</v>
      </c>
    </row>
    <row r="18" spans="1:4" s="354" customFormat="1">
      <c r="A18" s="354" t="s">
        <v>869</v>
      </c>
      <c r="B18" s="354" t="s">
        <v>878</v>
      </c>
      <c r="C18" s="354" t="s">
        <v>913</v>
      </c>
      <c r="D18" s="354" t="s">
        <v>945</v>
      </c>
    </row>
    <row r="19" spans="1:4">
      <c r="A19" s="356" t="s">
        <v>164</v>
      </c>
      <c r="B19" s="356" t="s">
        <v>739</v>
      </c>
      <c r="C19" s="356" t="s">
        <v>740</v>
      </c>
      <c r="D19" s="356" t="s">
        <v>946</v>
      </c>
    </row>
    <row r="20" spans="1:4">
      <c r="A20" s="356" t="s">
        <v>55</v>
      </c>
      <c r="B20" s="356" t="s">
        <v>252</v>
      </c>
      <c r="C20" s="356" t="s">
        <v>837</v>
      </c>
      <c r="D20" s="356" t="s">
        <v>851</v>
      </c>
    </row>
    <row r="21" spans="1:4">
      <c r="A21" s="356" t="s">
        <v>56</v>
      </c>
      <c r="B21" s="356" t="s">
        <v>819</v>
      </c>
      <c r="C21" s="356" t="s">
        <v>838</v>
      </c>
      <c r="D21" s="356" t="s">
        <v>856</v>
      </c>
    </row>
    <row r="22" spans="1:4">
      <c r="A22" s="356" t="s">
        <v>165</v>
      </c>
      <c r="B22" s="356" t="s">
        <v>879</v>
      </c>
      <c r="C22" s="356" t="s">
        <v>914</v>
      </c>
      <c r="D22" s="356" t="s">
        <v>947</v>
      </c>
    </row>
    <row r="23" spans="1:4">
      <c r="A23" s="356" t="s">
        <v>167</v>
      </c>
      <c r="B23" s="356" t="s">
        <v>880</v>
      </c>
      <c r="C23" s="356" t="s">
        <v>915</v>
      </c>
      <c r="D23" s="356" t="s">
        <v>948</v>
      </c>
    </row>
    <row r="24" spans="1:4">
      <c r="A24" s="356" t="s">
        <v>169</v>
      </c>
      <c r="B24" s="356" t="s">
        <v>881</v>
      </c>
      <c r="C24" s="356" t="s">
        <v>916</v>
      </c>
      <c r="D24" s="356" t="s">
        <v>949</v>
      </c>
    </row>
    <row r="25" spans="1:4">
      <c r="A25" s="356" t="s">
        <v>66</v>
      </c>
      <c r="B25" s="356" t="s">
        <v>826</v>
      </c>
      <c r="C25" s="356" t="s">
        <v>755</v>
      </c>
      <c r="D25" s="356" t="s">
        <v>756</v>
      </c>
    </row>
    <row r="26" spans="1:4" s="354" customFormat="1">
      <c r="A26" s="354" t="s">
        <v>300</v>
      </c>
      <c r="B26" s="354" t="s">
        <v>882</v>
      </c>
      <c r="C26" s="354" t="s">
        <v>917</v>
      </c>
      <c r="D26" s="354" t="s">
        <v>950</v>
      </c>
    </row>
    <row r="27" spans="1:4">
      <c r="A27" s="356" t="s">
        <v>170</v>
      </c>
      <c r="B27" s="356" t="s">
        <v>742</v>
      </c>
      <c r="C27" s="356" t="s">
        <v>743</v>
      </c>
      <c r="D27" s="356" t="s">
        <v>951</v>
      </c>
    </row>
    <row r="28" spans="1:4">
      <c r="A28" s="356" t="s">
        <v>55</v>
      </c>
      <c r="B28" s="356" t="s">
        <v>252</v>
      </c>
      <c r="C28" s="356" t="s">
        <v>837</v>
      </c>
      <c r="D28" s="356" t="s">
        <v>851</v>
      </c>
    </row>
    <row r="29" spans="1:4">
      <c r="A29" s="356" t="s">
        <v>56</v>
      </c>
      <c r="B29" s="356" t="s">
        <v>819</v>
      </c>
      <c r="C29" s="356" t="s">
        <v>838</v>
      </c>
      <c r="D29" s="356" t="s">
        <v>856</v>
      </c>
    </row>
    <row r="30" spans="1:4">
      <c r="A30" s="356" t="s">
        <v>177</v>
      </c>
      <c r="B30" s="356" t="s">
        <v>883</v>
      </c>
      <c r="C30" s="356" t="s">
        <v>918</v>
      </c>
      <c r="D30" s="356" t="s">
        <v>177</v>
      </c>
    </row>
    <row r="31" spans="1:4">
      <c r="A31" s="356" t="s">
        <v>184</v>
      </c>
      <c r="B31" s="356" t="s">
        <v>884</v>
      </c>
      <c r="C31" s="356" t="s">
        <v>919</v>
      </c>
      <c r="D31" s="356" t="s">
        <v>952</v>
      </c>
    </row>
    <row r="32" spans="1:4">
      <c r="A32" s="356" t="s">
        <v>180</v>
      </c>
      <c r="B32" s="356" t="s">
        <v>885</v>
      </c>
      <c r="C32" s="356" t="s">
        <v>920</v>
      </c>
      <c r="D32" s="356" t="s">
        <v>180</v>
      </c>
    </row>
    <row r="33" spans="1:4">
      <c r="A33" s="356" t="s">
        <v>182</v>
      </c>
      <c r="B33" s="356" t="s">
        <v>886</v>
      </c>
      <c r="C33" s="356" t="s">
        <v>921</v>
      </c>
      <c r="D33" s="356" t="s">
        <v>953</v>
      </c>
    </row>
    <row r="34" spans="1:4">
      <c r="A34" s="356" t="s">
        <v>181</v>
      </c>
      <c r="B34" s="356" t="s">
        <v>887</v>
      </c>
      <c r="C34" s="356" t="s">
        <v>922</v>
      </c>
      <c r="D34" s="356" t="s">
        <v>954</v>
      </c>
    </row>
    <row r="35" spans="1:4">
      <c r="A35" s="356" t="s">
        <v>179</v>
      </c>
      <c r="B35" s="356" t="s">
        <v>179</v>
      </c>
      <c r="C35" s="356" t="s">
        <v>179</v>
      </c>
      <c r="D35" s="356" t="s">
        <v>179</v>
      </c>
    </row>
    <row r="36" spans="1:4">
      <c r="A36" s="356" t="s">
        <v>178</v>
      </c>
      <c r="B36" s="356" t="s">
        <v>888</v>
      </c>
      <c r="C36" s="356" t="s">
        <v>923</v>
      </c>
      <c r="D36" s="356" t="s">
        <v>178</v>
      </c>
    </row>
    <row r="37" spans="1:4">
      <c r="A37" s="356" t="s">
        <v>175</v>
      </c>
      <c r="B37" s="356" t="s">
        <v>889</v>
      </c>
      <c r="C37" s="356" t="s">
        <v>924</v>
      </c>
      <c r="D37" s="356" t="s">
        <v>955</v>
      </c>
    </row>
    <row r="38" spans="1:4">
      <c r="A38" s="356" t="s">
        <v>172</v>
      </c>
      <c r="B38" s="356" t="s">
        <v>890</v>
      </c>
      <c r="C38" s="356" t="s">
        <v>925</v>
      </c>
      <c r="D38" s="356" t="s">
        <v>956</v>
      </c>
    </row>
    <row r="39" spans="1:4">
      <c r="A39" s="356" t="s">
        <v>186</v>
      </c>
      <c r="B39" s="356" t="s">
        <v>891</v>
      </c>
      <c r="C39" s="356" t="s">
        <v>926</v>
      </c>
      <c r="D39" s="356" t="s">
        <v>957</v>
      </c>
    </row>
    <row r="40" spans="1:4">
      <c r="A40" s="356" t="s">
        <v>187</v>
      </c>
      <c r="B40" s="356" t="s">
        <v>892</v>
      </c>
      <c r="C40" s="356" t="s">
        <v>927</v>
      </c>
      <c r="D40" s="356" t="s">
        <v>958</v>
      </c>
    </row>
    <row r="41" spans="1:4">
      <c r="A41" s="356" t="s">
        <v>173</v>
      </c>
      <c r="B41" s="356" t="s">
        <v>893</v>
      </c>
      <c r="C41" s="356" t="s">
        <v>928</v>
      </c>
      <c r="D41" s="356" t="s">
        <v>959</v>
      </c>
    </row>
    <row r="42" spans="1:4">
      <c r="A42" s="356" t="s">
        <v>66</v>
      </c>
      <c r="B42" s="356" t="s">
        <v>826</v>
      </c>
      <c r="C42" s="356" t="s">
        <v>755</v>
      </c>
      <c r="D42" s="356" t="s">
        <v>859</v>
      </c>
    </row>
    <row r="43" spans="1:4">
      <c r="A43" s="356" t="s">
        <v>255</v>
      </c>
      <c r="B43" s="356" t="s">
        <v>894</v>
      </c>
      <c r="C43" s="356" t="s">
        <v>929</v>
      </c>
      <c r="D43" s="356" t="s">
        <v>960</v>
      </c>
    </row>
    <row r="44" spans="1:4">
      <c r="A44" s="356" t="s">
        <v>255</v>
      </c>
      <c r="B44" s="356" t="s">
        <v>895</v>
      </c>
      <c r="C44" s="356" t="s">
        <v>929</v>
      </c>
      <c r="D44" s="356" t="s">
        <v>961</v>
      </c>
    </row>
    <row r="45" spans="1:4">
      <c r="A45" s="356" t="s">
        <v>298</v>
      </c>
      <c r="B45" s="356" t="s">
        <v>896</v>
      </c>
      <c r="C45" s="356" t="s">
        <v>930</v>
      </c>
      <c r="D45" s="356" t="s">
        <v>962</v>
      </c>
    </row>
    <row r="46" spans="1:4">
      <c r="A46" s="356" t="s">
        <v>298</v>
      </c>
      <c r="B46" s="356" t="s">
        <v>896</v>
      </c>
      <c r="C46" s="356" t="s">
        <v>930</v>
      </c>
      <c r="D46" s="356" t="s">
        <v>962</v>
      </c>
    </row>
    <row r="47" spans="1:4">
      <c r="A47" s="356" t="s">
        <v>298</v>
      </c>
      <c r="B47" s="356" t="s">
        <v>897</v>
      </c>
      <c r="C47" s="356" t="s">
        <v>930</v>
      </c>
      <c r="D47" s="356" t="s">
        <v>962</v>
      </c>
    </row>
    <row r="48" spans="1:4">
      <c r="A48" s="356" t="s">
        <v>298</v>
      </c>
      <c r="B48" s="356" t="s">
        <v>896</v>
      </c>
      <c r="C48" s="356" t="s">
        <v>930</v>
      </c>
      <c r="D48" s="356" t="s">
        <v>962</v>
      </c>
    </row>
    <row r="49" spans="1:4">
      <c r="A49" s="356" t="s">
        <v>298</v>
      </c>
      <c r="B49" s="356" t="s">
        <v>896</v>
      </c>
      <c r="C49" s="356" t="s">
        <v>930</v>
      </c>
      <c r="D49" s="356" t="s">
        <v>963</v>
      </c>
    </row>
    <row r="50" spans="1:4">
      <c r="A50" s="356" t="s">
        <v>255</v>
      </c>
      <c r="B50" s="356" t="s">
        <v>895</v>
      </c>
      <c r="C50" s="356" t="s">
        <v>929</v>
      </c>
      <c r="D50" s="356" t="s">
        <v>961</v>
      </c>
    </row>
    <row r="51" spans="1:4">
      <c r="A51" s="356" t="s">
        <v>255</v>
      </c>
      <c r="B51" s="356" t="s">
        <v>895</v>
      </c>
      <c r="C51" s="356" t="s">
        <v>929</v>
      </c>
      <c r="D51" s="356" t="s">
        <v>964</v>
      </c>
    </row>
    <row r="52" spans="1:4">
      <c r="A52" s="356" t="s">
        <v>255</v>
      </c>
      <c r="B52" s="356" t="s">
        <v>895</v>
      </c>
      <c r="C52" s="356" t="s">
        <v>929</v>
      </c>
      <c r="D52" s="356" t="s">
        <v>964</v>
      </c>
    </row>
    <row r="53" spans="1:4">
      <c r="A53" s="356" t="s">
        <v>254</v>
      </c>
      <c r="B53" s="356" t="s">
        <v>254</v>
      </c>
      <c r="C53" s="356" t="s">
        <v>931</v>
      </c>
      <c r="D53" s="356" t="s">
        <v>965</v>
      </c>
    </row>
    <row r="54" spans="1:4">
      <c r="A54" s="356" t="s">
        <v>259</v>
      </c>
      <c r="B54" s="356" t="s">
        <v>898</v>
      </c>
      <c r="C54" s="356" t="s">
        <v>932</v>
      </c>
      <c r="D54" s="356" t="s">
        <v>966</v>
      </c>
    </row>
    <row r="55" spans="1:4" s="354" customFormat="1">
      <c r="A55" s="354" t="s">
        <v>299</v>
      </c>
      <c r="B55" s="354" t="s">
        <v>899</v>
      </c>
      <c r="C55" s="354" t="s">
        <v>933</v>
      </c>
      <c r="D55" s="354" t="s">
        <v>967</v>
      </c>
    </row>
    <row r="56" spans="1:4">
      <c r="A56" s="356" t="s">
        <v>188</v>
      </c>
      <c r="B56" s="356" t="s">
        <v>900</v>
      </c>
      <c r="C56" s="356" t="s">
        <v>746</v>
      </c>
      <c r="D56" s="356" t="s">
        <v>747</v>
      </c>
    </row>
    <row r="57" spans="1:4">
      <c r="A57" s="356" t="s">
        <v>55</v>
      </c>
      <c r="B57" s="356" t="s">
        <v>252</v>
      </c>
      <c r="C57" s="356" t="s">
        <v>837</v>
      </c>
      <c r="D57" s="356" t="s">
        <v>851</v>
      </c>
    </row>
    <row r="58" spans="1:4">
      <c r="A58" s="356" t="s">
        <v>56</v>
      </c>
      <c r="B58" s="356" t="s">
        <v>819</v>
      </c>
      <c r="C58" s="356" t="s">
        <v>838</v>
      </c>
      <c r="D58" s="356" t="s">
        <v>856</v>
      </c>
    </row>
    <row r="59" spans="1:4">
      <c r="A59" s="356" t="s">
        <v>190</v>
      </c>
      <c r="B59" s="356" t="s">
        <v>901</v>
      </c>
      <c r="C59" s="356" t="s">
        <v>934</v>
      </c>
      <c r="D59" s="356" t="s">
        <v>968</v>
      </c>
    </row>
    <row r="60" spans="1:4">
      <c r="A60" s="356" t="s">
        <v>192</v>
      </c>
      <c r="B60" s="356" t="s">
        <v>902</v>
      </c>
      <c r="C60" s="356" t="s">
        <v>935</v>
      </c>
      <c r="D60" s="356" t="s">
        <v>969</v>
      </c>
    </row>
    <row r="61" spans="1:4">
      <c r="A61" s="356" t="s">
        <v>66</v>
      </c>
      <c r="B61" s="356" t="s">
        <v>826</v>
      </c>
      <c r="C61" s="356" t="s">
        <v>755</v>
      </c>
      <c r="D61" s="356" t="s">
        <v>754</v>
      </c>
    </row>
    <row r="62" spans="1:4">
      <c r="A62" s="356" t="s">
        <v>309</v>
      </c>
      <c r="B62" s="356" t="s">
        <v>903</v>
      </c>
      <c r="C62" s="356" t="s">
        <v>936</v>
      </c>
      <c r="D62" s="356" t="s">
        <v>970</v>
      </c>
    </row>
    <row r="63" spans="1:4" s="354" customFormat="1">
      <c r="A63" s="354" t="s">
        <v>256</v>
      </c>
      <c r="B63" s="354" t="s">
        <v>904</v>
      </c>
      <c r="C63" s="354" t="s">
        <v>937</v>
      </c>
      <c r="D63" s="354" t="s">
        <v>971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R298"/>
  <sheetViews>
    <sheetView showGridLines="0" zoomScale="90" zoomScaleNormal="90" workbookViewId="0">
      <pane ySplit="2" topLeftCell="A174" activePane="bottomLeft" state="frozen"/>
      <selection pane="bottomLeft" activeCell="P210" sqref="P210:P223"/>
    </sheetView>
  </sheetViews>
  <sheetFormatPr defaultColWidth="9.140625" defaultRowHeight="12.75"/>
  <cols>
    <col min="1" max="1" width="16.7109375" style="58" bestFit="1" customWidth="1"/>
    <col min="2" max="2" width="36" style="58" bestFit="1" customWidth="1"/>
    <col min="3" max="3" width="12.42578125" style="58" bestFit="1" customWidth="1"/>
    <col min="4" max="4" width="13.42578125" style="58" bestFit="1" customWidth="1"/>
    <col min="5" max="5" width="13.42578125" style="58" customWidth="1"/>
    <col min="6" max="6" width="7.85546875" style="58" customWidth="1"/>
    <col min="7" max="7" width="8.42578125" style="59" customWidth="1"/>
    <col min="8" max="10" width="18" style="59" customWidth="1"/>
    <col min="11" max="12" width="15.28515625" style="61" bestFit="1" customWidth="1"/>
    <col min="13" max="14" width="9.140625" style="58"/>
    <col min="15" max="15" width="15" style="58" bestFit="1" customWidth="1"/>
    <col min="16" max="16" width="37" style="58" bestFit="1" customWidth="1"/>
    <col min="17" max="17" width="27.140625" style="58" customWidth="1"/>
    <col min="18" max="16384" width="9.140625" style="58"/>
  </cols>
  <sheetData>
    <row r="1" spans="1:16">
      <c r="I1" s="60" t="s">
        <v>63</v>
      </c>
      <c r="K1" s="61">
        <v>0.17</v>
      </c>
      <c r="L1" s="61">
        <v>0.47</v>
      </c>
      <c r="M1" s="77" t="s">
        <v>306</v>
      </c>
    </row>
    <row r="2" spans="1:16" s="62" customFormat="1" ht="18" customHeight="1">
      <c r="A2" s="57" t="s">
        <v>277</v>
      </c>
      <c r="B2" s="51" t="s">
        <v>276</v>
      </c>
      <c r="C2" s="51" t="s">
        <v>260</v>
      </c>
      <c r="D2" s="51"/>
      <c r="E2" s="51"/>
      <c r="F2" s="51"/>
      <c r="G2" s="63" t="s">
        <v>193</v>
      </c>
      <c r="H2" s="63"/>
      <c r="I2" s="63" t="s">
        <v>194</v>
      </c>
      <c r="J2" s="63" t="s">
        <v>195</v>
      </c>
      <c r="K2" s="76" t="s">
        <v>305</v>
      </c>
      <c r="L2" s="76" t="s">
        <v>305</v>
      </c>
      <c r="O2" s="158" t="s">
        <v>463</v>
      </c>
      <c r="P2" s="158" t="s">
        <v>464</v>
      </c>
    </row>
    <row r="3" spans="1:16">
      <c r="A3" s="58" t="s">
        <v>81</v>
      </c>
      <c r="B3" s="58" t="s">
        <v>399</v>
      </c>
      <c r="C3" s="58">
        <v>0.21</v>
      </c>
      <c r="G3" s="64">
        <v>15</v>
      </c>
      <c r="H3" s="64" t="s">
        <v>301</v>
      </c>
      <c r="I3" s="65">
        <v>1400</v>
      </c>
      <c r="J3" s="65">
        <v>0.7</v>
      </c>
      <c r="K3" s="65">
        <v>2100</v>
      </c>
      <c r="L3" s="65">
        <v>1700</v>
      </c>
      <c r="O3" s="58" t="s">
        <v>81</v>
      </c>
      <c r="P3" s="58" t="s">
        <v>399</v>
      </c>
    </row>
    <row r="4" spans="1:16">
      <c r="A4" s="58" t="s">
        <v>82</v>
      </c>
      <c r="B4" s="58" t="s">
        <v>401</v>
      </c>
      <c r="C4" s="58">
        <v>0.21</v>
      </c>
      <c r="G4" s="64">
        <v>16</v>
      </c>
      <c r="H4" s="64" t="s">
        <v>293</v>
      </c>
      <c r="I4" s="65">
        <v>1400</v>
      </c>
      <c r="J4" s="65">
        <v>0.7</v>
      </c>
      <c r="K4" s="65">
        <v>2100</v>
      </c>
      <c r="L4" s="65">
        <v>1700</v>
      </c>
      <c r="O4" s="58" t="s">
        <v>82</v>
      </c>
      <c r="P4" s="58" t="s">
        <v>401</v>
      </c>
    </row>
    <row r="5" spans="1:16">
      <c r="A5" s="58" t="s">
        <v>83</v>
      </c>
      <c r="B5" s="58" t="s">
        <v>400</v>
      </c>
      <c r="C5" s="58">
        <v>0.21</v>
      </c>
      <c r="G5" s="74">
        <v>17</v>
      </c>
      <c r="H5" s="74" t="s">
        <v>304</v>
      </c>
      <c r="I5" s="75">
        <v>1400</v>
      </c>
      <c r="J5" s="75">
        <v>0.7</v>
      </c>
      <c r="K5" s="75">
        <v>2100</v>
      </c>
      <c r="L5" s="75">
        <v>1700</v>
      </c>
      <c r="O5" s="58" t="s">
        <v>83</v>
      </c>
      <c r="P5" s="58" t="s">
        <v>400</v>
      </c>
    </row>
    <row r="6" spans="1:16">
      <c r="A6" s="58" t="s">
        <v>407</v>
      </c>
      <c r="B6" s="58" t="s">
        <v>406</v>
      </c>
      <c r="C6" s="58">
        <v>0.21</v>
      </c>
      <c r="G6" s="74">
        <v>22</v>
      </c>
      <c r="H6" s="74" t="s">
        <v>303</v>
      </c>
      <c r="I6" s="75">
        <v>1200</v>
      </c>
      <c r="J6" s="75">
        <v>0.7</v>
      </c>
      <c r="K6" s="75">
        <v>1400</v>
      </c>
      <c r="L6" s="75">
        <v>1400</v>
      </c>
      <c r="O6" s="58" t="s">
        <v>407</v>
      </c>
      <c r="P6" s="58" t="s">
        <v>406</v>
      </c>
    </row>
    <row r="7" spans="1:16">
      <c r="A7" s="58" t="s">
        <v>405</v>
      </c>
      <c r="B7" s="58" t="s">
        <v>404</v>
      </c>
      <c r="C7" s="58">
        <v>0.21</v>
      </c>
      <c r="G7" s="64">
        <v>25</v>
      </c>
      <c r="H7" s="64" t="s">
        <v>302</v>
      </c>
      <c r="I7" s="65">
        <v>1400</v>
      </c>
      <c r="J7" s="65">
        <v>1</v>
      </c>
      <c r="K7" s="65">
        <v>3360</v>
      </c>
      <c r="L7" s="65">
        <v>1570</v>
      </c>
      <c r="O7" s="58" t="s">
        <v>405</v>
      </c>
      <c r="P7" s="58" t="s">
        <v>404</v>
      </c>
    </row>
    <row r="8" spans="1:16">
      <c r="A8" s="58" t="s">
        <v>84</v>
      </c>
      <c r="B8" s="58" t="s">
        <v>403</v>
      </c>
      <c r="C8" s="58">
        <v>0.21</v>
      </c>
      <c r="G8" s="64">
        <v>38</v>
      </c>
      <c r="H8" s="64" t="s">
        <v>302</v>
      </c>
      <c r="I8" s="65">
        <v>2400</v>
      </c>
      <c r="J8" s="65">
        <v>2</v>
      </c>
      <c r="K8" s="65">
        <v>4170</v>
      </c>
      <c r="L8" s="65">
        <v>1940</v>
      </c>
      <c r="O8" s="58" t="s">
        <v>84</v>
      </c>
      <c r="P8" s="58" t="s">
        <v>403</v>
      </c>
    </row>
    <row r="9" spans="1:16">
      <c r="A9" s="58" t="s">
        <v>85</v>
      </c>
      <c r="B9" s="58" t="s">
        <v>402</v>
      </c>
      <c r="C9" s="58">
        <v>0.21</v>
      </c>
      <c r="G9" s="55"/>
      <c r="H9" s="55"/>
      <c r="I9" s="71"/>
      <c r="J9" s="55"/>
      <c r="O9" s="58" t="s">
        <v>85</v>
      </c>
      <c r="P9" s="58" t="s">
        <v>402</v>
      </c>
    </row>
    <row r="10" spans="1:16">
      <c r="A10" s="58" t="s">
        <v>409</v>
      </c>
      <c r="B10" s="58" t="s">
        <v>408</v>
      </c>
      <c r="C10" s="58">
        <v>0.33</v>
      </c>
      <c r="G10" s="72"/>
      <c r="H10" s="72"/>
      <c r="I10" s="72"/>
      <c r="J10" s="72"/>
      <c r="O10" s="58" t="s">
        <v>409</v>
      </c>
      <c r="P10" s="58" t="s">
        <v>408</v>
      </c>
    </row>
    <row r="11" spans="1:16">
      <c r="A11" s="58" t="s">
        <v>411</v>
      </c>
      <c r="B11" s="58" t="s">
        <v>410</v>
      </c>
      <c r="C11" s="58">
        <v>0.33</v>
      </c>
      <c r="G11" s="73"/>
      <c r="H11" s="73"/>
      <c r="I11" s="71"/>
      <c r="J11" s="71"/>
      <c r="O11" s="58" t="s">
        <v>411</v>
      </c>
      <c r="P11" s="58" t="s">
        <v>410</v>
      </c>
    </row>
    <row r="12" spans="1:16">
      <c r="A12" s="58" t="s">
        <v>469</v>
      </c>
      <c r="B12" s="58" t="s">
        <v>470</v>
      </c>
      <c r="C12" s="58">
        <v>0.19</v>
      </c>
      <c r="G12" s="55"/>
      <c r="H12" s="55"/>
      <c r="I12" s="56"/>
      <c r="J12" s="56"/>
      <c r="O12" s="58" t="s">
        <v>469</v>
      </c>
      <c r="P12" s="58" t="s">
        <v>470</v>
      </c>
    </row>
    <row r="13" spans="1:16">
      <c r="A13" s="58" t="s">
        <v>471</v>
      </c>
      <c r="B13" s="58" t="s">
        <v>472</v>
      </c>
      <c r="C13" s="58">
        <v>0.19</v>
      </c>
      <c r="G13" s="55"/>
      <c r="H13" s="55"/>
      <c r="I13" s="56"/>
      <c r="J13" s="56"/>
      <c r="O13" s="58" t="s">
        <v>471</v>
      </c>
      <c r="P13" s="58" t="s">
        <v>472</v>
      </c>
    </row>
    <row r="14" spans="1:16">
      <c r="A14" s="58" t="s">
        <v>473</v>
      </c>
      <c r="B14" s="58" t="s">
        <v>474</v>
      </c>
      <c r="C14" s="58">
        <v>0.19</v>
      </c>
      <c r="G14" s="55"/>
      <c r="H14" s="55"/>
      <c r="I14" s="56"/>
      <c r="J14" s="56"/>
      <c r="O14" s="58" t="s">
        <v>473</v>
      </c>
      <c r="P14" s="58" t="s">
        <v>474</v>
      </c>
    </row>
    <row r="15" spans="1:16">
      <c r="A15" s="58" t="s">
        <v>475</v>
      </c>
      <c r="B15" s="58" t="s">
        <v>476</v>
      </c>
      <c r="C15" s="58">
        <v>0.19</v>
      </c>
      <c r="G15" s="55"/>
      <c r="H15" s="55"/>
      <c r="I15" s="56"/>
      <c r="J15" s="56"/>
      <c r="O15" s="58" t="s">
        <v>475</v>
      </c>
      <c r="P15" s="58" t="s">
        <v>476</v>
      </c>
    </row>
    <row r="16" spans="1:16">
      <c r="A16" s="58" t="s">
        <v>477</v>
      </c>
      <c r="B16" s="58" t="s">
        <v>478</v>
      </c>
      <c r="C16" s="58">
        <v>0.19</v>
      </c>
      <c r="G16" s="55"/>
      <c r="H16" s="55"/>
      <c r="I16" s="56"/>
      <c r="J16" s="56"/>
      <c r="O16" s="58" t="s">
        <v>477</v>
      </c>
      <c r="P16" s="58" t="s">
        <v>478</v>
      </c>
    </row>
    <row r="17" spans="1:16">
      <c r="A17" s="58" t="s">
        <v>479</v>
      </c>
      <c r="B17" s="58" t="s">
        <v>480</v>
      </c>
      <c r="C17" s="58">
        <v>0.19</v>
      </c>
      <c r="G17" s="55"/>
      <c r="H17" s="55"/>
      <c r="I17" s="56"/>
      <c r="J17" s="56"/>
      <c r="O17" s="58" t="s">
        <v>479</v>
      </c>
      <c r="P17" s="58" t="s">
        <v>480</v>
      </c>
    </row>
    <row r="18" spans="1:16">
      <c r="A18" s="58" t="s">
        <v>481</v>
      </c>
      <c r="B18" s="58" t="s">
        <v>482</v>
      </c>
      <c r="C18" s="58">
        <v>0.19</v>
      </c>
      <c r="G18" s="55"/>
      <c r="H18" s="55"/>
      <c r="I18" s="56"/>
      <c r="J18" s="56"/>
      <c r="O18" s="58" t="s">
        <v>481</v>
      </c>
      <c r="P18" s="58" t="s">
        <v>482</v>
      </c>
    </row>
    <row r="19" spans="1:16">
      <c r="A19" s="58" t="s">
        <v>483</v>
      </c>
      <c r="B19" s="58" t="s">
        <v>484</v>
      </c>
      <c r="C19" s="58">
        <v>0.19</v>
      </c>
      <c r="G19" s="55"/>
      <c r="H19" s="55"/>
      <c r="I19" s="52"/>
      <c r="J19" s="52"/>
      <c r="O19" s="58" t="s">
        <v>483</v>
      </c>
      <c r="P19" s="58" t="s">
        <v>484</v>
      </c>
    </row>
    <row r="20" spans="1:16">
      <c r="A20" s="58" t="s">
        <v>485</v>
      </c>
      <c r="B20" s="58" t="s">
        <v>486</v>
      </c>
      <c r="C20" s="58">
        <v>0.19</v>
      </c>
      <c r="O20" s="58" t="s">
        <v>485</v>
      </c>
      <c r="P20" s="58" t="s">
        <v>486</v>
      </c>
    </row>
    <row r="21" spans="1:16">
      <c r="A21" s="58" t="s">
        <v>487</v>
      </c>
      <c r="B21" s="58" t="s">
        <v>488</v>
      </c>
      <c r="C21" s="58">
        <v>0.19</v>
      </c>
      <c r="O21" s="58" t="s">
        <v>487</v>
      </c>
      <c r="P21" s="58" t="s">
        <v>488</v>
      </c>
    </row>
    <row r="22" spans="1:16">
      <c r="A22" s="58" t="s">
        <v>489</v>
      </c>
      <c r="B22" s="58" t="s">
        <v>490</v>
      </c>
      <c r="C22" s="58">
        <v>0.19</v>
      </c>
      <c r="O22" s="58" t="s">
        <v>489</v>
      </c>
      <c r="P22" s="58" t="s">
        <v>490</v>
      </c>
    </row>
    <row r="23" spans="1:16">
      <c r="A23" s="58" t="s">
        <v>491</v>
      </c>
      <c r="B23" s="58" t="s">
        <v>492</v>
      </c>
      <c r="C23" s="58">
        <v>0.19</v>
      </c>
      <c r="O23" s="58" t="s">
        <v>491</v>
      </c>
      <c r="P23" s="58" t="s">
        <v>492</v>
      </c>
    </row>
    <row r="24" spans="1:16">
      <c r="A24" s="58" t="s">
        <v>493</v>
      </c>
      <c r="B24" s="58" t="s">
        <v>494</v>
      </c>
      <c r="C24" s="58">
        <v>0.19</v>
      </c>
      <c r="O24" s="58" t="s">
        <v>493</v>
      </c>
      <c r="P24" s="58" t="s">
        <v>494</v>
      </c>
    </row>
    <row r="25" spans="1:16">
      <c r="A25" s="58" t="s">
        <v>495</v>
      </c>
      <c r="B25" s="58" t="s">
        <v>496</v>
      </c>
      <c r="C25" s="58">
        <v>0.19</v>
      </c>
      <c r="O25" s="58" t="s">
        <v>495</v>
      </c>
      <c r="P25" s="58" t="s">
        <v>496</v>
      </c>
    </row>
    <row r="26" spans="1:16">
      <c r="A26" s="58" t="s">
        <v>497</v>
      </c>
      <c r="B26" s="58" t="s">
        <v>498</v>
      </c>
      <c r="C26" s="58">
        <v>0.19</v>
      </c>
      <c r="O26" s="58" t="s">
        <v>497</v>
      </c>
      <c r="P26" s="58" t="s">
        <v>498</v>
      </c>
    </row>
    <row r="27" spans="1:16">
      <c r="A27" s="58" t="s">
        <v>499</v>
      </c>
      <c r="B27" s="58" t="s">
        <v>500</v>
      </c>
      <c r="C27" s="58">
        <v>0.19</v>
      </c>
      <c r="O27" s="58" t="s">
        <v>499</v>
      </c>
      <c r="P27" s="58" t="s">
        <v>500</v>
      </c>
    </row>
    <row r="28" spans="1:16">
      <c r="A28" s="58" t="s">
        <v>501</v>
      </c>
      <c r="B28" s="58" t="s">
        <v>502</v>
      </c>
      <c r="C28" s="58">
        <v>0.19</v>
      </c>
      <c r="O28" s="58" t="s">
        <v>501</v>
      </c>
      <c r="P28" s="58" t="s">
        <v>502</v>
      </c>
    </row>
    <row r="29" spans="1:16">
      <c r="A29" s="58" t="s">
        <v>503</v>
      </c>
      <c r="B29" s="58" t="s">
        <v>504</v>
      </c>
      <c r="C29" s="58">
        <v>0.19</v>
      </c>
      <c r="O29" s="58" t="s">
        <v>503</v>
      </c>
      <c r="P29" s="58" t="s">
        <v>504</v>
      </c>
    </row>
    <row r="30" spans="1:16">
      <c r="A30" s="58" t="s">
        <v>505</v>
      </c>
      <c r="B30" s="58" t="s">
        <v>506</v>
      </c>
      <c r="C30" s="58">
        <v>0.19</v>
      </c>
      <c r="O30" s="58" t="s">
        <v>505</v>
      </c>
      <c r="P30" s="58" t="s">
        <v>506</v>
      </c>
    </row>
    <row r="31" spans="1:16">
      <c r="A31" s="58" t="s">
        <v>507</v>
      </c>
      <c r="B31" s="58" t="s">
        <v>508</v>
      </c>
      <c r="C31" s="58">
        <v>0.19</v>
      </c>
      <c r="O31" s="58" t="s">
        <v>507</v>
      </c>
      <c r="P31" s="58" t="s">
        <v>508</v>
      </c>
    </row>
    <row r="32" spans="1:16">
      <c r="A32" s="58" t="s">
        <v>509</v>
      </c>
      <c r="B32" s="58" t="s">
        <v>510</v>
      </c>
      <c r="C32" s="58">
        <v>0.19</v>
      </c>
      <c r="O32" s="58" t="s">
        <v>509</v>
      </c>
      <c r="P32" s="58" t="s">
        <v>510</v>
      </c>
    </row>
    <row r="33" spans="1:18">
      <c r="A33" s="58" t="s">
        <v>511</v>
      </c>
      <c r="B33" s="58" t="s">
        <v>512</v>
      </c>
      <c r="C33" s="58">
        <v>0.19</v>
      </c>
      <c r="O33" s="58" t="s">
        <v>511</v>
      </c>
      <c r="P33" s="58" t="s">
        <v>512</v>
      </c>
    </row>
    <row r="34" spans="1:18">
      <c r="A34" s="58" t="s">
        <v>513</v>
      </c>
      <c r="B34" s="58" t="s">
        <v>514</v>
      </c>
      <c r="C34" s="58">
        <v>0.19</v>
      </c>
      <c r="O34" s="58" t="s">
        <v>513</v>
      </c>
      <c r="P34" s="58" t="s">
        <v>514</v>
      </c>
    </row>
    <row r="35" spans="1:18">
      <c r="A35" s="58" t="s">
        <v>515</v>
      </c>
      <c r="B35" s="58" t="s">
        <v>516</v>
      </c>
      <c r="C35" s="58">
        <v>0.28000000000000003</v>
      </c>
      <c r="O35" s="58" t="s">
        <v>515</v>
      </c>
      <c r="P35" s="58" t="s">
        <v>516</v>
      </c>
    </row>
    <row r="36" spans="1:18">
      <c r="A36" s="58" t="s">
        <v>517</v>
      </c>
      <c r="B36" s="58" t="s">
        <v>518</v>
      </c>
      <c r="C36" s="58">
        <v>0.28000000000000003</v>
      </c>
      <c r="O36" s="58" t="s">
        <v>517</v>
      </c>
      <c r="P36" s="58" t="s">
        <v>518</v>
      </c>
    </row>
    <row r="37" spans="1:18">
      <c r="A37" s="58" t="s">
        <v>519</v>
      </c>
      <c r="B37" s="58" t="s">
        <v>520</v>
      </c>
      <c r="C37" s="58">
        <v>0.28000000000000003</v>
      </c>
      <c r="O37" s="58" t="s">
        <v>519</v>
      </c>
      <c r="P37" s="58" t="s">
        <v>520</v>
      </c>
    </row>
    <row r="38" spans="1:18">
      <c r="A38" s="58" t="s">
        <v>521</v>
      </c>
      <c r="B38" s="58" t="s">
        <v>522</v>
      </c>
      <c r="C38" s="58">
        <v>0.28000000000000003</v>
      </c>
      <c r="O38" s="58" t="s">
        <v>521</v>
      </c>
      <c r="P38" s="58" t="s">
        <v>522</v>
      </c>
    </row>
    <row r="39" spans="1:18">
      <c r="A39" s="58" t="s">
        <v>523</v>
      </c>
      <c r="B39" s="58" t="s">
        <v>524</v>
      </c>
      <c r="C39" s="58">
        <v>0.28000000000000003</v>
      </c>
      <c r="O39" s="58" t="s">
        <v>523</v>
      </c>
      <c r="P39" s="58" t="s">
        <v>524</v>
      </c>
    </row>
    <row r="40" spans="1:18">
      <c r="A40" s="58" t="s">
        <v>525</v>
      </c>
      <c r="B40" s="58" t="s">
        <v>526</v>
      </c>
      <c r="C40" s="58">
        <v>0.28000000000000003</v>
      </c>
      <c r="O40" s="58" t="s">
        <v>525</v>
      </c>
      <c r="P40" s="58" t="s">
        <v>526</v>
      </c>
    </row>
    <row r="41" spans="1:18">
      <c r="A41" s="58" t="s">
        <v>527</v>
      </c>
      <c r="B41" s="58" t="s">
        <v>528</v>
      </c>
      <c r="C41" s="58">
        <v>0.28000000000000003</v>
      </c>
      <c r="O41" s="58" t="s">
        <v>527</v>
      </c>
      <c r="P41" s="58" t="s">
        <v>528</v>
      </c>
    </row>
    <row r="42" spans="1:18">
      <c r="A42" s="58" t="s">
        <v>529</v>
      </c>
      <c r="B42" s="58" t="s">
        <v>530</v>
      </c>
      <c r="C42" s="58">
        <v>0.28000000000000003</v>
      </c>
      <c r="O42" s="58" t="s">
        <v>529</v>
      </c>
      <c r="P42" s="58" t="s">
        <v>530</v>
      </c>
    </row>
    <row r="43" spans="1:18">
      <c r="A43" s="58" t="s">
        <v>531</v>
      </c>
      <c r="B43" s="58" t="s">
        <v>532</v>
      </c>
      <c r="C43" s="58">
        <v>0.28000000000000003</v>
      </c>
      <c r="O43" s="58" t="s">
        <v>531</v>
      </c>
      <c r="P43" s="58" t="s">
        <v>532</v>
      </c>
    </row>
    <row r="44" spans="1:18">
      <c r="A44" s="58" t="s">
        <v>533</v>
      </c>
      <c r="B44" s="58" t="s">
        <v>534</v>
      </c>
      <c r="C44" s="58">
        <v>0.28000000000000003</v>
      </c>
      <c r="O44" s="58" t="s">
        <v>533</v>
      </c>
      <c r="P44" s="58" t="s">
        <v>534</v>
      </c>
    </row>
    <row r="45" spans="1:18">
      <c r="A45" s="58" t="s">
        <v>535</v>
      </c>
      <c r="B45" s="58" t="s">
        <v>536</v>
      </c>
      <c r="C45" s="58">
        <v>0.28000000000000003</v>
      </c>
      <c r="O45" s="58" t="s">
        <v>535</v>
      </c>
      <c r="P45" s="58" t="s">
        <v>536</v>
      </c>
      <c r="Q45" s="52"/>
      <c r="R45" s="383"/>
    </row>
    <row r="46" spans="1:18">
      <c r="A46" s="58" t="s">
        <v>537</v>
      </c>
      <c r="B46" s="58" t="s">
        <v>538</v>
      </c>
      <c r="C46" s="58">
        <v>0.28000000000000003</v>
      </c>
      <c r="O46" s="58" t="s">
        <v>537</v>
      </c>
      <c r="P46" s="58" t="s">
        <v>538</v>
      </c>
      <c r="Q46" s="52"/>
      <c r="R46" s="383"/>
    </row>
    <row r="47" spans="1:18">
      <c r="A47" s="58" t="s">
        <v>539</v>
      </c>
      <c r="B47" s="58" t="s">
        <v>540</v>
      </c>
      <c r="C47" s="58">
        <v>0.28000000000000003</v>
      </c>
      <c r="O47" s="58" t="s">
        <v>539</v>
      </c>
      <c r="P47" s="58" t="s">
        <v>540</v>
      </c>
      <c r="Q47" s="52"/>
      <c r="R47" s="383"/>
    </row>
    <row r="48" spans="1:18">
      <c r="A48" s="58" t="s">
        <v>541</v>
      </c>
      <c r="B48" s="58" t="s">
        <v>542</v>
      </c>
      <c r="C48" s="58">
        <v>0.28000000000000003</v>
      </c>
      <c r="O48" s="58" t="s">
        <v>541</v>
      </c>
      <c r="P48" s="58" t="s">
        <v>542</v>
      </c>
      <c r="Q48" s="52"/>
      <c r="R48" s="383"/>
    </row>
    <row r="49" spans="1:18">
      <c r="A49" s="58" t="s">
        <v>543</v>
      </c>
      <c r="B49" s="58" t="s">
        <v>544</v>
      </c>
      <c r="C49" s="58">
        <v>0.28000000000000003</v>
      </c>
      <c r="O49" s="58" t="s">
        <v>543</v>
      </c>
      <c r="P49" s="58" t="s">
        <v>544</v>
      </c>
      <c r="Q49" s="383"/>
      <c r="R49" s="383"/>
    </row>
    <row r="50" spans="1:18">
      <c r="A50" s="58" t="s">
        <v>545</v>
      </c>
      <c r="B50" s="58" t="s">
        <v>546</v>
      </c>
      <c r="C50" s="58">
        <v>0.28000000000000003</v>
      </c>
      <c r="O50" s="58" t="s">
        <v>545</v>
      </c>
      <c r="P50" s="58" t="s">
        <v>546</v>
      </c>
      <c r="Q50" s="383"/>
      <c r="R50" s="383"/>
    </row>
    <row r="51" spans="1:18">
      <c r="A51" s="58" t="s">
        <v>342</v>
      </c>
      <c r="B51" s="58" t="s">
        <v>341</v>
      </c>
      <c r="C51" s="58">
        <v>0.05</v>
      </c>
      <c r="O51" s="58" t="s">
        <v>342</v>
      </c>
      <c r="P51" s="58" t="s">
        <v>341</v>
      </c>
      <c r="Q51" s="383"/>
      <c r="R51" s="383"/>
    </row>
    <row r="52" spans="1:18">
      <c r="A52" s="58" t="s">
        <v>345</v>
      </c>
      <c r="B52" s="58" t="s">
        <v>344</v>
      </c>
      <c r="C52" s="58">
        <v>0.05</v>
      </c>
      <c r="O52" s="58" t="s">
        <v>345</v>
      </c>
      <c r="P52" s="58" t="s">
        <v>344</v>
      </c>
    </row>
    <row r="53" spans="1:18">
      <c r="A53" s="58" t="s">
        <v>347</v>
      </c>
      <c r="B53" s="58" t="s">
        <v>346</v>
      </c>
      <c r="C53" s="58">
        <v>0.05</v>
      </c>
      <c r="O53" s="58" t="s">
        <v>347</v>
      </c>
      <c r="P53" s="58" t="s">
        <v>346</v>
      </c>
    </row>
    <row r="54" spans="1:18">
      <c r="A54" s="58" t="s">
        <v>74</v>
      </c>
      <c r="B54" s="58" t="s">
        <v>112</v>
      </c>
      <c r="C54" s="58">
        <v>0.11</v>
      </c>
      <c r="O54" s="58" t="s">
        <v>330</v>
      </c>
      <c r="P54" s="58" t="s">
        <v>329</v>
      </c>
    </row>
    <row r="55" spans="1:18">
      <c r="A55" s="58" t="s">
        <v>75</v>
      </c>
      <c r="B55" s="58" t="s">
        <v>113</v>
      </c>
      <c r="C55" s="58">
        <v>0.11</v>
      </c>
      <c r="O55" s="58" t="s">
        <v>327</v>
      </c>
      <c r="P55" s="58" t="s">
        <v>326</v>
      </c>
      <c r="Q55" s="384"/>
      <c r="R55" s="52"/>
    </row>
    <row r="56" spans="1:18">
      <c r="A56" s="58" t="s">
        <v>76</v>
      </c>
      <c r="B56" s="58" t="s">
        <v>114</v>
      </c>
      <c r="C56" s="58">
        <v>0.11</v>
      </c>
      <c r="O56" s="58" t="s">
        <v>375</v>
      </c>
      <c r="P56" s="58" t="s">
        <v>374</v>
      </c>
      <c r="Q56" s="384"/>
      <c r="R56" s="52"/>
    </row>
    <row r="57" spans="1:18">
      <c r="A57" s="58" t="s">
        <v>1021</v>
      </c>
      <c r="B57" s="58" t="s">
        <v>1020</v>
      </c>
      <c r="C57" s="58">
        <v>0.1</v>
      </c>
      <c r="O57" s="58" t="s">
        <v>378</v>
      </c>
      <c r="P57" s="58" t="s">
        <v>377</v>
      </c>
      <c r="Q57" s="384"/>
      <c r="R57" s="52"/>
    </row>
    <row r="58" spans="1:18">
      <c r="A58" s="398" t="s">
        <v>998</v>
      </c>
      <c r="B58" s="387" t="s">
        <v>991</v>
      </c>
      <c r="C58" s="399">
        <v>0.13100000000000001</v>
      </c>
      <c r="O58" s="58" t="s">
        <v>380</v>
      </c>
      <c r="P58" s="58" t="s">
        <v>379</v>
      </c>
      <c r="Q58" s="52"/>
      <c r="R58" s="52"/>
    </row>
    <row r="59" spans="1:18">
      <c r="A59" s="398" t="s">
        <v>999</v>
      </c>
      <c r="B59" s="387" t="s">
        <v>992</v>
      </c>
      <c r="C59" s="399">
        <v>0.13</v>
      </c>
      <c r="O59" s="58" t="s">
        <v>382</v>
      </c>
      <c r="P59" s="58" t="s">
        <v>381</v>
      </c>
      <c r="Q59" s="52"/>
      <c r="R59" s="52"/>
    </row>
    <row r="60" spans="1:18">
      <c r="A60" s="398" t="s">
        <v>1000</v>
      </c>
      <c r="B60" s="387" t="s">
        <v>993</v>
      </c>
      <c r="C60" s="399">
        <v>0.13</v>
      </c>
      <c r="O60" s="58" t="s">
        <v>384</v>
      </c>
      <c r="P60" s="58" t="s">
        <v>383</v>
      </c>
      <c r="Q60" s="52"/>
      <c r="R60" s="52"/>
    </row>
    <row r="61" spans="1:18">
      <c r="A61" s="398" t="s">
        <v>1001</v>
      </c>
      <c r="B61" s="387" t="s">
        <v>994</v>
      </c>
      <c r="C61" s="399">
        <v>0.13</v>
      </c>
      <c r="O61" s="58" t="s">
        <v>86</v>
      </c>
      <c r="P61" s="58" t="s">
        <v>119</v>
      </c>
      <c r="Q61" s="384"/>
      <c r="R61" s="52"/>
    </row>
    <row r="62" spans="1:18">
      <c r="A62" s="398" t="s">
        <v>1002</v>
      </c>
      <c r="B62" s="387" t="s">
        <v>995</v>
      </c>
      <c r="C62" s="399">
        <v>0.13</v>
      </c>
      <c r="O62" s="58" t="s">
        <v>87</v>
      </c>
      <c r="P62" s="58" t="s">
        <v>120</v>
      </c>
      <c r="Q62" s="384"/>
      <c r="R62" s="52"/>
    </row>
    <row r="63" spans="1:18">
      <c r="A63" s="398" t="s">
        <v>1003</v>
      </c>
      <c r="B63" s="387" t="s">
        <v>996</v>
      </c>
      <c r="C63" s="399">
        <v>0.13</v>
      </c>
      <c r="O63" s="58" t="s">
        <v>88</v>
      </c>
      <c r="P63" s="58" t="s">
        <v>121</v>
      </c>
      <c r="Q63" s="384"/>
      <c r="R63" s="52"/>
    </row>
    <row r="64" spans="1:18">
      <c r="A64" s="398" t="s">
        <v>1004</v>
      </c>
      <c r="B64" s="387" t="s">
        <v>997</v>
      </c>
      <c r="C64" s="399">
        <v>0.13</v>
      </c>
      <c r="O64" s="58" t="s">
        <v>89</v>
      </c>
      <c r="P64" s="58" t="s">
        <v>122</v>
      </c>
      <c r="Q64" s="384"/>
      <c r="R64" s="52"/>
    </row>
    <row r="65" spans="1:18">
      <c r="A65" s="398" t="s">
        <v>1012</v>
      </c>
      <c r="B65" s="387" t="s">
        <v>1005</v>
      </c>
      <c r="C65" s="399">
        <v>0.08</v>
      </c>
      <c r="O65" s="58" t="s">
        <v>386</v>
      </c>
      <c r="P65" s="58" t="s">
        <v>385</v>
      </c>
      <c r="Q65" s="384"/>
      <c r="R65" s="52"/>
    </row>
    <row r="66" spans="1:18">
      <c r="A66" s="398" t="s">
        <v>1013</v>
      </c>
      <c r="B66" s="387" t="s">
        <v>1006</v>
      </c>
      <c r="C66" s="399">
        <v>7.0000000000000007E-2</v>
      </c>
      <c r="O66" s="58" t="s">
        <v>390</v>
      </c>
      <c r="P66" s="58" t="s">
        <v>389</v>
      </c>
      <c r="Q66" s="384"/>
      <c r="R66" s="52"/>
    </row>
    <row r="67" spans="1:18">
      <c r="A67" s="398" t="s">
        <v>1014</v>
      </c>
      <c r="B67" s="387" t="s">
        <v>1007</v>
      </c>
      <c r="C67" s="399">
        <v>7.0000000000000007E-2</v>
      </c>
      <c r="O67" s="58" t="s">
        <v>392</v>
      </c>
      <c r="P67" s="58" t="s">
        <v>391</v>
      </c>
    </row>
    <row r="68" spans="1:18">
      <c r="A68" s="58" t="s">
        <v>330</v>
      </c>
      <c r="B68" s="58" t="s">
        <v>329</v>
      </c>
      <c r="C68" s="399">
        <v>0.7</v>
      </c>
      <c r="O68" s="58" t="s">
        <v>394</v>
      </c>
      <c r="P68" s="58" t="s">
        <v>393</v>
      </c>
    </row>
    <row r="69" spans="1:18">
      <c r="A69" s="58" t="s">
        <v>327</v>
      </c>
      <c r="B69" s="58" t="s">
        <v>326</v>
      </c>
      <c r="O69" s="58" t="s">
        <v>351</v>
      </c>
      <c r="P69" s="58" t="s">
        <v>350</v>
      </c>
    </row>
    <row r="70" spans="1:18">
      <c r="A70" s="58" t="s">
        <v>375</v>
      </c>
      <c r="B70" s="58" t="s">
        <v>374</v>
      </c>
      <c r="O70" s="58" t="s">
        <v>349</v>
      </c>
      <c r="P70" s="58" t="s">
        <v>348</v>
      </c>
    </row>
    <row r="71" spans="1:18">
      <c r="A71" s="58" t="s">
        <v>378</v>
      </c>
      <c r="B71" s="58" t="s">
        <v>377</v>
      </c>
      <c r="O71" s="58" t="s">
        <v>357</v>
      </c>
      <c r="P71" s="58" t="s">
        <v>356</v>
      </c>
    </row>
    <row r="72" spans="1:18">
      <c r="A72" s="58" t="s">
        <v>380</v>
      </c>
      <c r="B72" s="58" t="s">
        <v>379</v>
      </c>
      <c r="O72" s="58" t="s">
        <v>359</v>
      </c>
      <c r="P72" s="58" t="s">
        <v>358</v>
      </c>
    </row>
    <row r="73" spans="1:18">
      <c r="A73" s="58" t="s">
        <v>382</v>
      </c>
      <c r="B73" s="58" t="s">
        <v>381</v>
      </c>
      <c r="O73" s="58" t="s">
        <v>363</v>
      </c>
      <c r="P73" s="58" t="s">
        <v>362</v>
      </c>
      <c r="Q73" s="52"/>
    </row>
    <row r="74" spans="1:18">
      <c r="A74" s="58" t="s">
        <v>384</v>
      </c>
      <c r="B74" s="58" t="s">
        <v>383</v>
      </c>
      <c r="O74" s="58" t="s">
        <v>365</v>
      </c>
      <c r="P74" s="58" t="s">
        <v>364</v>
      </c>
      <c r="Q74" s="52"/>
    </row>
    <row r="75" spans="1:18">
      <c r="A75" s="58" t="s">
        <v>86</v>
      </c>
      <c r="B75" s="58" t="s">
        <v>119</v>
      </c>
      <c r="O75" s="58" t="s">
        <v>361</v>
      </c>
      <c r="P75" s="58" t="s">
        <v>360</v>
      </c>
      <c r="Q75" s="383"/>
    </row>
    <row r="76" spans="1:18">
      <c r="A76" s="58" t="s">
        <v>87</v>
      </c>
      <c r="B76" s="58" t="s">
        <v>120</v>
      </c>
      <c r="C76" s="399"/>
      <c r="O76" s="58" t="s">
        <v>367</v>
      </c>
      <c r="P76" s="58" t="s">
        <v>366</v>
      </c>
      <c r="Q76" s="383"/>
    </row>
    <row r="77" spans="1:18">
      <c r="A77" s="58" t="s">
        <v>88</v>
      </c>
      <c r="B77" s="58" t="s">
        <v>121</v>
      </c>
      <c r="C77" s="399"/>
      <c r="O77" s="58" t="s">
        <v>355</v>
      </c>
      <c r="P77" s="58" t="s">
        <v>354</v>
      </c>
      <c r="Q77" s="383"/>
    </row>
    <row r="78" spans="1:18">
      <c r="A78" s="58" t="s">
        <v>89</v>
      </c>
      <c r="B78" s="58" t="s">
        <v>122</v>
      </c>
      <c r="C78" s="399"/>
      <c r="O78" s="58" t="s">
        <v>353</v>
      </c>
      <c r="P78" s="58" t="s">
        <v>352</v>
      </c>
      <c r="Q78" s="52"/>
    </row>
    <row r="79" spans="1:18">
      <c r="A79" s="58" t="s">
        <v>386</v>
      </c>
      <c r="B79" s="58" t="s">
        <v>385</v>
      </c>
      <c r="C79" s="399"/>
      <c r="O79" s="58" t="s">
        <v>90</v>
      </c>
      <c r="P79" s="58" t="s">
        <v>123</v>
      </c>
      <c r="Q79" s="52"/>
    </row>
    <row r="80" spans="1:18">
      <c r="A80" s="58" t="s">
        <v>390</v>
      </c>
      <c r="B80" s="58" t="s">
        <v>389</v>
      </c>
      <c r="O80" s="58" t="s">
        <v>91</v>
      </c>
      <c r="P80" s="58" t="s">
        <v>124</v>
      </c>
      <c r="Q80" s="383"/>
    </row>
    <row r="81" spans="1:17">
      <c r="A81" s="58" t="s">
        <v>392</v>
      </c>
      <c r="B81" s="58" t="s">
        <v>391</v>
      </c>
      <c r="O81" s="58" t="s">
        <v>92</v>
      </c>
      <c r="P81" s="58" t="s">
        <v>125</v>
      </c>
      <c r="Q81" s="383"/>
    </row>
    <row r="82" spans="1:17">
      <c r="A82" s="58" t="s">
        <v>394</v>
      </c>
      <c r="B82" s="58" t="s">
        <v>393</v>
      </c>
      <c r="O82" s="58" t="s">
        <v>413</v>
      </c>
      <c r="P82" s="58" t="s">
        <v>412</v>
      </c>
      <c r="Q82" s="382"/>
    </row>
    <row r="83" spans="1:17">
      <c r="A83" s="58" t="s">
        <v>351</v>
      </c>
      <c r="B83" s="58" t="s">
        <v>350</v>
      </c>
      <c r="O83" s="58" t="s">
        <v>93</v>
      </c>
      <c r="P83" s="58" t="s">
        <v>126</v>
      </c>
      <c r="Q83" s="382"/>
    </row>
    <row r="84" spans="1:17">
      <c r="A84" s="58" t="s">
        <v>349</v>
      </c>
      <c r="B84" s="58" t="s">
        <v>348</v>
      </c>
      <c r="O84" s="58" t="s">
        <v>94</v>
      </c>
      <c r="P84" s="58" t="s">
        <v>127</v>
      </c>
      <c r="Q84" s="383"/>
    </row>
    <row r="85" spans="1:17">
      <c r="A85" s="58" t="s">
        <v>357</v>
      </c>
      <c r="B85" s="58" t="s">
        <v>356</v>
      </c>
      <c r="O85" s="58" t="s">
        <v>95</v>
      </c>
      <c r="P85" s="58" t="s">
        <v>128</v>
      </c>
      <c r="Q85" s="382"/>
    </row>
    <row r="86" spans="1:17">
      <c r="A86" s="58" t="s">
        <v>359</v>
      </c>
      <c r="B86" s="58" t="s">
        <v>358</v>
      </c>
      <c r="O86" s="58" t="s">
        <v>397</v>
      </c>
      <c r="P86" s="58" t="s">
        <v>396</v>
      </c>
      <c r="Q86" s="382"/>
    </row>
    <row r="87" spans="1:17">
      <c r="A87" s="58" t="s">
        <v>363</v>
      </c>
      <c r="B87" s="58" t="s">
        <v>362</v>
      </c>
      <c r="O87" s="58" t="s">
        <v>96</v>
      </c>
      <c r="P87" s="58" t="s">
        <v>129</v>
      </c>
      <c r="Q87" s="382"/>
    </row>
    <row r="88" spans="1:17">
      <c r="A88" s="58" t="s">
        <v>365</v>
      </c>
      <c r="B88" s="58" t="s">
        <v>364</v>
      </c>
      <c r="O88" s="58" t="s">
        <v>97</v>
      </c>
      <c r="P88" s="58" t="s">
        <v>130</v>
      </c>
      <c r="Q88" s="382"/>
    </row>
    <row r="89" spans="1:17">
      <c r="A89" s="58" t="s">
        <v>361</v>
      </c>
      <c r="B89" s="58" t="s">
        <v>360</v>
      </c>
      <c r="O89" s="58" t="s">
        <v>98</v>
      </c>
      <c r="P89" s="58" t="s">
        <v>131</v>
      </c>
      <c r="Q89" s="52"/>
    </row>
    <row r="90" spans="1:17">
      <c r="A90" s="58" t="s">
        <v>367</v>
      </c>
      <c r="B90" s="58" t="s">
        <v>366</v>
      </c>
      <c r="O90" s="58" t="s">
        <v>317</v>
      </c>
      <c r="P90" s="58" t="s">
        <v>316</v>
      </c>
      <c r="Q90" s="52"/>
    </row>
    <row r="91" spans="1:17">
      <c r="A91" s="58" t="s">
        <v>355</v>
      </c>
      <c r="B91" s="58" t="s">
        <v>354</v>
      </c>
      <c r="O91" s="58" t="s">
        <v>320</v>
      </c>
      <c r="P91" s="58" t="s">
        <v>319</v>
      </c>
      <c r="Q91" s="382"/>
    </row>
    <row r="92" spans="1:17">
      <c r="A92" s="58" t="s">
        <v>353</v>
      </c>
      <c r="B92" s="58" t="s">
        <v>352</v>
      </c>
      <c r="O92" s="58" t="s">
        <v>369</v>
      </c>
      <c r="P92" s="58" t="s">
        <v>368</v>
      </c>
      <c r="Q92" s="382"/>
    </row>
    <row r="93" spans="1:17">
      <c r="A93" s="58" t="s">
        <v>90</v>
      </c>
      <c r="B93" s="58" t="s">
        <v>123</v>
      </c>
      <c r="O93" s="58" t="s">
        <v>371</v>
      </c>
      <c r="P93" s="58" t="s">
        <v>370</v>
      </c>
      <c r="Q93" s="382"/>
    </row>
    <row r="94" spans="1:17">
      <c r="A94" s="58" t="s">
        <v>91</v>
      </c>
      <c r="B94" s="58" t="s">
        <v>124</v>
      </c>
      <c r="O94" s="58" t="s">
        <v>99</v>
      </c>
      <c r="P94" s="58" t="s">
        <v>132</v>
      </c>
      <c r="Q94" s="382"/>
    </row>
    <row r="95" spans="1:17">
      <c r="A95" s="58" t="s">
        <v>92</v>
      </c>
      <c r="B95" s="58" t="s">
        <v>125</v>
      </c>
      <c r="O95" s="58" t="s">
        <v>100</v>
      </c>
      <c r="P95" s="58" t="s">
        <v>133</v>
      </c>
      <c r="Q95" s="382"/>
    </row>
    <row r="96" spans="1:17">
      <c r="A96" s="58" t="s">
        <v>413</v>
      </c>
      <c r="B96" s="58" t="s">
        <v>412</v>
      </c>
      <c r="O96" s="58" t="s">
        <v>101</v>
      </c>
      <c r="P96" s="58" t="s">
        <v>134</v>
      </c>
      <c r="Q96" s="382"/>
    </row>
    <row r="97" spans="1:18">
      <c r="A97" s="58" t="s">
        <v>93</v>
      </c>
      <c r="B97" s="58" t="s">
        <v>126</v>
      </c>
      <c r="O97" s="58" t="s">
        <v>102</v>
      </c>
      <c r="P97" s="58" t="s">
        <v>135</v>
      </c>
      <c r="Q97" s="384"/>
      <c r="R97" s="384"/>
    </row>
    <row r="98" spans="1:18">
      <c r="A98" s="58" t="s">
        <v>94</v>
      </c>
      <c r="B98" s="58" t="s">
        <v>127</v>
      </c>
      <c r="O98" s="58" t="s">
        <v>373</v>
      </c>
      <c r="P98" s="58" t="s">
        <v>372</v>
      </c>
      <c r="Q98" s="384"/>
      <c r="R98" s="384"/>
    </row>
    <row r="99" spans="1:18">
      <c r="A99" s="58" t="s">
        <v>95</v>
      </c>
      <c r="B99" s="58" t="s">
        <v>128</v>
      </c>
      <c r="O99" s="58" t="s">
        <v>334</v>
      </c>
      <c r="P99" s="52" t="s">
        <v>333</v>
      </c>
      <c r="Q99" s="384"/>
      <c r="R99" s="384"/>
    </row>
    <row r="100" spans="1:18">
      <c r="A100" s="58" t="s">
        <v>397</v>
      </c>
      <c r="B100" s="58" t="s">
        <v>396</v>
      </c>
      <c r="O100" s="58" t="s">
        <v>336</v>
      </c>
      <c r="P100" s="58" t="s">
        <v>335</v>
      </c>
      <c r="Q100" s="384"/>
      <c r="R100" s="384"/>
    </row>
    <row r="101" spans="1:18">
      <c r="A101" s="58" t="s">
        <v>96</v>
      </c>
      <c r="B101" s="58" t="s">
        <v>129</v>
      </c>
      <c r="O101" s="58" t="s">
        <v>340</v>
      </c>
      <c r="P101" s="58" t="s">
        <v>339</v>
      </c>
      <c r="Q101" s="383"/>
      <c r="R101" s="382"/>
    </row>
    <row r="102" spans="1:18">
      <c r="A102" s="58" t="s">
        <v>97</v>
      </c>
      <c r="B102" s="58" t="s">
        <v>130</v>
      </c>
      <c r="O102" s="58" t="s">
        <v>338</v>
      </c>
      <c r="P102" s="58" t="s">
        <v>337</v>
      </c>
      <c r="Q102" s="382"/>
      <c r="R102" s="382"/>
    </row>
    <row r="103" spans="1:18">
      <c r="A103" s="58" t="s">
        <v>98</v>
      </c>
      <c r="B103" s="58" t="s">
        <v>131</v>
      </c>
      <c r="O103" s="58" t="s">
        <v>103</v>
      </c>
      <c r="P103" s="58" t="s">
        <v>136</v>
      </c>
      <c r="Q103" s="384"/>
      <c r="R103" s="382"/>
    </row>
    <row r="104" spans="1:18">
      <c r="A104" s="58" t="s">
        <v>317</v>
      </c>
      <c r="B104" s="58" t="s">
        <v>316</v>
      </c>
      <c r="O104" s="58" t="s">
        <v>104</v>
      </c>
      <c r="P104" s="58" t="s">
        <v>137</v>
      </c>
      <c r="Q104" s="384"/>
      <c r="R104" s="382"/>
    </row>
    <row r="105" spans="1:18">
      <c r="A105" s="58" t="s">
        <v>320</v>
      </c>
      <c r="B105" s="58" t="s">
        <v>319</v>
      </c>
      <c r="O105" s="58" t="s">
        <v>105</v>
      </c>
      <c r="P105" s="58" t="s">
        <v>138</v>
      </c>
      <c r="Q105" s="384"/>
      <c r="R105" s="382"/>
    </row>
    <row r="106" spans="1:18">
      <c r="A106" s="58" t="s">
        <v>369</v>
      </c>
      <c r="B106" s="58" t="s">
        <v>368</v>
      </c>
      <c r="O106" s="58" t="s">
        <v>106</v>
      </c>
      <c r="P106" s="58" t="s">
        <v>139</v>
      </c>
      <c r="Q106" s="384"/>
      <c r="R106" s="382"/>
    </row>
    <row r="107" spans="1:18">
      <c r="A107" s="58" t="s">
        <v>371</v>
      </c>
      <c r="B107" s="58" t="s">
        <v>370</v>
      </c>
      <c r="O107" s="58" t="s">
        <v>107</v>
      </c>
      <c r="P107" s="58" t="s">
        <v>140</v>
      </c>
      <c r="Q107" s="384"/>
      <c r="R107" s="384"/>
    </row>
    <row r="108" spans="1:18">
      <c r="A108" s="58" t="s">
        <v>99</v>
      </c>
      <c r="B108" s="58" t="s">
        <v>132</v>
      </c>
      <c r="O108" s="58" t="s">
        <v>108</v>
      </c>
      <c r="P108" s="58" t="s">
        <v>141</v>
      </c>
      <c r="Q108" s="384"/>
      <c r="R108" s="382"/>
    </row>
    <row r="109" spans="1:18">
      <c r="A109" s="58" t="s">
        <v>100</v>
      </c>
      <c r="B109" s="58" t="s">
        <v>133</v>
      </c>
      <c r="O109" s="58" t="s">
        <v>109</v>
      </c>
      <c r="P109" s="58" t="s">
        <v>142</v>
      </c>
      <c r="Q109" s="382"/>
      <c r="R109" s="382"/>
    </row>
    <row r="110" spans="1:18">
      <c r="A110" s="58" t="s">
        <v>101</v>
      </c>
      <c r="B110" s="58" t="s">
        <v>134</v>
      </c>
      <c r="O110" s="58" t="s">
        <v>427</v>
      </c>
      <c r="P110" s="58" t="s">
        <v>426</v>
      </c>
      <c r="Q110" s="382"/>
      <c r="R110" s="382"/>
    </row>
    <row r="111" spans="1:18">
      <c r="A111" s="58" t="s">
        <v>102</v>
      </c>
      <c r="B111" s="58" t="s">
        <v>135</v>
      </c>
      <c r="O111" s="58" t="s">
        <v>110</v>
      </c>
      <c r="P111" s="58" t="s">
        <v>143</v>
      </c>
      <c r="Q111" s="384"/>
      <c r="R111" s="384"/>
    </row>
    <row r="112" spans="1:18">
      <c r="A112" s="58" t="s">
        <v>373</v>
      </c>
      <c r="B112" s="58" t="s">
        <v>372</v>
      </c>
      <c r="O112" s="58" t="s">
        <v>421</v>
      </c>
      <c r="P112" s="58" t="s">
        <v>420</v>
      </c>
      <c r="Q112" s="382"/>
      <c r="R112" s="382"/>
    </row>
    <row r="113" spans="1:18">
      <c r="A113" s="58" t="s">
        <v>334</v>
      </c>
      <c r="B113" s="52" t="s">
        <v>333</v>
      </c>
      <c r="O113" s="58" t="s">
        <v>417</v>
      </c>
      <c r="P113" s="58" t="s">
        <v>416</v>
      </c>
      <c r="Q113" s="382"/>
      <c r="R113" s="382"/>
    </row>
    <row r="114" spans="1:18">
      <c r="A114" s="58" t="s">
        <v>336</v>
      </c>
      <c r="B114" s="58" t="s">
        <v>335</v>
      </c>
      <c r="O114" s="58" t="s">
        <v>419</v>
      </c>
      <c r="P114" s="58" t="s">
        <v>418</v>
      </c>
      <c r="Q114" s="382"/>
      <c r="R114" s="382"/>
    </row>
    <row r="115" spans="1:18">
      <c r="A115" s="58" t="s">
        <v>340</v>
      </c>
      <c r="B115" s="58" t="s">
        <v>339</v>
      </c>
      <c r="O115" s="58" t="s">
        <v>423</v>
      </c>
      <c r="P115" s="58" t="s">
        <v>422</v>
      </c>
      <c r="Q115" s="382"/>
      <c r="R115" s="382"/>
    </row>
    <row r="116" spans="1:18">
      <c r="A116" s="58" t="s">
        <v>338</v>
      </c>
      <c r="B116" s="58" t="s">
        <v>337</v>
      </c>
      <c r="O116" s="58" t="s">
        <v>415</v>
      </c>
      <c r="P116" s="58" t="s">
        <v>414</v>
      </c>
      <c r="Q116" s="382"/>
      <c r="R116" s="382"/>
    </row>
    <row r="117" spans="1:18">
      <c r="A117" s="58" t="s">
        <v>103</v>
      </c>
      <c r="B117" s="58" t="s">
        <v>136</v>
      </c>
      <c r="O117" s="58" t="s">
        <v>425</v>
      </c>
      <c r="P117" s="58" t="s">
        <v>424</v>
      </c>
      <c r="Q117" s="384"/>
      <c r="R117" s="384"/>
    </row>
    <row r="118" spans="1:18">
      <c r="A118" s="58" t="s">
        <v>104</v>
      </c>
      <c r="B118" s="58" t="s">
        <v>137</v>
      </c>
      <c r="O118" s="439" t="s">
        <v>1029</v>
      </c>
      <c r="P118" s="439" t="s">
        <v>1140</v>
      </c>
      <c r="Q118" s="382"/>
      <c r="R118" s="382"/>
    </row>
    <row r="119" spans="1:18">
      <c r="A119" s="58" t="s">
        <v>105</v>
      </c>
      <c r="B119" s="58" t="s">
        <v>138</v>
      </c>
      <c r="O119" s="439" t="s">
        <v>1030</v>
      </c>
      <c r="P119" s="439" t="s">
        <v>1140</v>
      </c>
      <c r="Q119" s="382"/>
      <c r="R119" s="382"/>
    </row>
    <row r="120" spans="1:18">
      <c r="A120" s="58" t="s">
        <v>106</v>
      </c>
      <c r="B120" s="58" t="s">
        <v>139</v>
      </c>
      <c r="O120" s="439" t="s">
        <v>1031</v>
      </c>
      <c r="P120" s="439" t="s">
        <v>1140</v>
      </c>
      <c r="Q120" s="382"/>
      <c r="R120" s="382"/>
    </row>
    <row r="121" spans="1:18">
      <c r="A121" s="58" t="s">
        <v>107</v>
      </c>
      <c r="B121" s="58" t="s">
        <v>140</v>
      </c>
      <c r="O121" s="439" t="s">
        <v>1032</v>
      </c>
      <c r="P121" s="439" t="s">
        <v>1139</v>
      </c>
      <c r="Q121" s="382"/>
      <c r="R121" s="382"/>
    </row>
    <row r="122" spans="1:18">
      <c r="A122" s="58" t="s">
        <v>108</v>
      </c>
      <c r="B122" s="58" t="s">
        <v>141</v>
      </c>
      <c r="O122" s="439" t="s">
        <v>1033</v>
      </c>
      <c r="P122" s="439" t="s">
        <v>1139</v>
      </c>
      <c r="Q122" s="382"/>
      <c r="R122" s="382"/>
    </row>
    <row r="123" spans="1:18">
      <c r="A123" s="58" t="s">
        <v>109</v>
      </c>
      <c r="B123" s="58" t="s">
        <v>142</v>
      </c>
      <c r="O123" s="439" t="s">
        <v>1034</v>
      </c>
      <c r="P123" s="439" t="s">
        <v>1139</v>
      </c>
      <c r="Q123" s="382"/>
      <c r="R123" s="382"/>
    </row>
    <row r="124" spans="1:18">
      <c r="A124" s="58" t="s">
        <v>427</v>
      </c>
      <c r="B124" s="58" t="s">
        <v>426</v>
      </c>
      <c r="O124" s="439" t="s">
        <v>1035</v>
      </c>
      <c r="P124" s="439" t="s">
        <v>1139</v>
      </c>
      <c r="Q124" s="382"/>
      <c r="R124" s="382"/>
    </row>
    <row r="125" spans="1:18">
      <c r="A125" s="58" t="s">
        <v>110</v>
      </c>
      <c r="B125" s="58" t="s">
        <v>143</v>
      </c>
      <c r="O125" s="439" t="s">
        <v>1036</v>
      </c>
      <c r="P125" s="439" t="s">
        <v>1138</v>
      </c>
      <c r="Q125" s="384"/>
      <c r="R125" s="384"/>
    </row>
    <row r="126" spans="1:18">
      <c r="A126" s="58" t="s">
        <v>421</v>
      </c>
      <c r="B126" s="58" t="s">
        <v>420</v>
      </c>
      <c r="O126" s="439" t="s">
        <v>1037</v>
      </c>
      <c r="P126" s="439" t="s">
        <v>1138</v>
      </c>
      <c r="Q126" s="384"/>
      <c r="R126" s="384"/>
    </row>
    <row r="127" spans="1:18">
      <c r="A127" s="58" t="s">
        <v>417</v>
      </c>
      <c r="B127" s="58" t="s">
        <v>416</v>
      </c>
      <c r="O127" s="439" t="s">
        <v>1044</v>
      </c>
      <c r="P127" s="439" t="s">
        <v>1136</v>
      </c>
      <c r="Q127" s="384"/>
      <c r="R127" s="384"/>
    </row>
    <row r="128" spans="1:18">
      <c r="A128" s="58" t="s">
        <v>419</v>
      </c>
      <c r="B128" s="58" t="s">
        <v>418</v>
      </c>
      <c r="O128" s="439" t="s">
        <v>1045</v>
      </c>
      <c r="P128" s="439" t="s">
        <v>1136</v>
      </c>
      <c r="Q128" s="384"/>
      <c r="R128" s="384"/>
    </row>
    <row r="129" spans="1:18">
      <c r="A129" s="58" t="s">
        <v>423</v>
      </c>
      <c r="B129" s="58" t="s">
        <v>422</v>
      </c>
      <c r="O129" s="439" t="s">
        <v>1046</v>
      </c>
      <c r="P129" s="439" t="s">
        <v>1136</v>
      </c>
      <c r="Q129" s="384"/>
      <c r="R129" s="384"/>
    </row>
    <row r="130" spans="1:18">
      <c r="A130" s="58" t="s">
        <v>415</v>
      </c>
      <c r="B130" s="58" t="s">
        <v>414</v>
      </c>
      <c r="O130" s="439" t="s">
        <v>1047</v>
      </c>
      <c r="P130" s="439" t="s">
        <v>1136</v>
      </c>
      <c r="Q130" s="384"/>
      <c r="R130" s="384"/>
    </row>
    <row r="131" spans="1:18">
      <c r="A131" s="58" t="s">
        <v>425</v>
      </c>
      <c r="B131" s="58" t="s">
        <v>424</v>
      </c>
      <c r="O131" s="439" t="s">
        <v>1048</v>
      </c>
      <c r="P131" s="439" t="s">
        <v>1136</v>
      </c>
      <c r="Q131" s="382"/>
      <c r="R131" s="382"/>
    </row>
    <row r="132" spans="1:18">
      <c r="A132" s="439" t="s">
        <v>1029</v>
      </c>
      <c r="B132" s="439" t="s">
        <v>1140</v>
      </c>
      <c r="O132" s="439" t="s">
        <v>1049</v>
      </c>
      <c r="P132" s="439" t="s">
        <v>1142</v>
      </c>
      <c r="Q132" s="382"/>
      <c r="R132" s="382"/>
    </row>
    <row r="133" spans="1:18">
      <c r="A133" s="439" t="s">
        <v>1030</v>
      </c>
      <c r="B133" s="439" t="s">
        <v>1140</v>
      </c>
      <c r="O133" s="439" t="s">
        <v>1050</v>
      </c>
      <c r="P133" s="439" t="s">
        <v>1142</v>
      </c>
      <c r="Q133" s="382"/>
      <c r="R133" s="382"/>
    </row>
    <row r="134" spans="1:18">
      <c r="A134" s="439" t="s">
        <v>1031</v>
      </c>
      <c r="B134" s="439" t="s">
        <v>1140</v>
      </c>
      <c r="O134" s="439" t="s">
        <v>1051</v>
      </c>
      <c r="P134" s="439" t="s">
        <v>1142</v>
      </c>
      <c r="Q134" s="382"/>
      <c r="R134" s="382"/>
    </row>
    <row r="135" spans="1:18">
      <c r="A135" s="439" t="s">
        <v>1032</v>
      </c>
      <c r="B135" s="439" t="s">
        <v>1139</v>
      </c>
      <c r="O135" s="439" t="s">
        <v>1052</v>
      </c>
      <c r="P135" s="439" t="s">
        <v>1142</v>
      </c>
      <c r="Q135" s="382"/>
      <c r="R135" s="382"/>
    </row>
    <row r="136" spans="1:18">
      <c r="A136" s="439" t="s">
        <v>1033</v>
      </c>
      <c r="B136" s="439" t="s">
        <v>1139</v>
      </c>
      <c r="O136" s="439" t="s">
        <v>1053</v>
      </c>
      <c r="P136" s="439" t="s">
        <v>1141</v>
      </c>
      <c r="Q136" s="382"/>
      <c r="R136" s="382"/>
    </row>
    <row r="137" spans="1:18">
      <c r="A137" s="439" t="s">
        <v>1034</v>
      </c>
      <c r="B137" s="439" t="s">
        <v>1139</v>
      </c>
      <c r="O137" s="439" t="s">
        <v>1054</v>
      </c>
      <c r="P137" s="439" t="s">
        <v>1141</v>
      </c>
      <c r="Q137" s="382"/>
      <c r="R137" s="382"/>
    </row>
    <row r="138" spans="1:18">
      <c r="A138" s="439" t="s">
        <v>1035</v>
      </c>
      <c r="B138" s="439" t="s">
        <v>1139</v>
      </c>
      <c r="O138" s="439" t="s">
        <v>1055</v>
      </c>
      <c r="P138" s="439" t="s">
        <v>1141</v>
      </c>
      <c r="Q138" s="382"/>
      <c r="R138" s="382"/>
    </row>
    <row r="139" spans="1:18">
      <c r="A139" s="439" t="s">
        <v>1036</v>
      </c>
      <c r="B139" s="439" t="s">
        <v>1138</v>
      </c>
      <c r="O139" s="439" t="s">
        <v>1056</v>
      </c>
      <c r="P139" s="439" t="s">
        <v>1141</v>
      </c>
      <c r="Q139" s="382"/>
      <c r="R139" s="382"/>
    </row>
    <row r="140" spans="1:18">
      <c r="A140" s="439" t="s">
        <v>1037</v>
      </c>
      <c r="B140" s="439" t="s">
        <v>1138</v>
      </c>
      <c r="O140" s="439" t="s">
        <v>1057</v>
      </c>
      <c r="P140" s="439" t="s">
        <v>1141</v>
      </c>
      <c r="Q140" s="382"/>
      <c r="R140" s="382"/>
    </row>
    <row r="141" spans="1:18">
      <c r="A141" s="439" t="s">
        <v>1044</v>
      </c>
      <c r="B141" s="439" t="s">
        <v>1136</v>
      </c>
      <c r="O141" s="439" t="s">
        <v>1058</v>
      </c>
      <c r="P141" s="439" t="s">
        <v>1135</v>
      </c>
      <c r="Q141" s="382"/>
      <c r="R141" s="382"/>
    </row>
    <row r="142" spans="1:18">
      <c r="A142" s="439" t="s">
        <v>1045</v>
      </c>
      <c r="B142" s="439" t="s">
        <v>1136</v>
      </c>
      <c r="O142" s="439" t="s">
        <v>1059</v>
      </c>
      <c r="P142" s="439" t="s">
        <v>1134</v>
      </c>
      <c r="Q142" s="382"/>
      <c r="R142" s="382"/>
    </row>
    <row r="143" spans="1:18">
      <c r="A143" s="439" t="s">
        <v>1046</v>
      </c>
      <c r="B143" s="439" t="s">
        <v>1136</v>
      </c>
      <c r="O143" s="439" t="s">
        <v>1060</v>
      </c>
      <c r="P143" s="439" t="s">
        <v>1134</v>
      </c>
      <c r="Q143" s="382"/>
      <c r="R143" s="382"/>
    </row>
    <row r="144" spans="1:18">
      <c r="A144" s="439" t="s">
        <v>1047</v>
      </c>
      <c r="B144" s="439" t="s">
        <v>1136</v>
      </c>
      <c r="O144" s="439" t="s">
        <v>1061</v>
      </c>
      <c r="P144" s="439" t="s">
        <v>1134</v>
      </c>
      <c r="Q144" s="382"/>
      <c r="R144" s="382"/>
    </row>
    <row r="145" spans="1:18">
      <c r="A145" s="439" t="s">
        <v>1048</v>
      </c>
      <c r="B145" s="439" t="s">
        <v>1136</v>
      </c>
      <c r="O145" s="439" t="s">
        <v>1062</v>
      </c>
      <c r="P145" s="439" t="s">
        <v>1134</v>
      </c>
      <c r="Q145" s="382"/>
      <c r="R145" s="382"/>
    </row>
    <row r="146" spans="1:18">
      <c r="A146" s="439" t="s">
        <v>1049</v>
      </c>
      <c r="B146" s="439" t="s">
        <v>1142</v>
      </c>
      <c r="O146" s="439" t="s">
        <v>1063</v>
      </c>
      <c r="P146" s="439" t="s">
        <v>1134</v>
      </c>
      <c r="Q146" s="382"/>
      <c r="R146" s="382"/>
    </row>
    <row r="147" spans="1:18">
      <c r="A147" s="439" t="s">
        <v>1050</v>
      </c>
      <c r="B147" s="439" t="s">
        <v>1142</v>
      </c>
      <c r="O147" s="439" t="s">
        <v>1064</v>
      </c>
      <c r="P147" s="439" t="s">
        <v>1133</v>
      </c>
      <c r="Q147" s="382"/>
      <c r="R147" s="382"/>
    </row>
    <row r="148" spans="1:18">
      <c r="A148" s="439" t="s">
        <v>1051</v>
      </c>
      <c r="B148" s="439" t="s">
        <v>1142</v>
      </c>
      <c r="O148" s="439" t="s">
        <v>1065</v>
      </c>
      <c r="P148" s="439" t="s">
        <v>1133</v>
      </c>
      <c r="Q148" s="382"/>
      <c r="R148" s="382"/>
    </row>
    <row r="149" spans="1:18">
      <c r="A149" s="439" t="s">
        <v>1052</v>
      </c>
      <c r="B149" s="439" t="s">
        <v>1142</v>
      </c>
      <c r="O149" s="439" t="s">
        <v>1066</v>
      </c>
      <c r="P149" s="439" t="s">
        <v>1133</v>
      </c>
      <c r="Q149" s="382"/>
      <c r="R149" s="382"/>
    </row>
    <row r="150" spans="1:18">
      <c r="A150" s="439" t="s">
        <v>1053</v>
      </c>
      <c r="B150" s="439" t="s">
        <v>1141</v>
      </c>
      <c r="O150" s="439" t="s">
        <v>1067</v>
      </c>
      <c r="P150" s="439" t="s">
        <v>1132</v>
      </c>
      <c r="Q150" s="382"/>
      <c r="R150" s="382"/>
    </row>
    <row r="151" spans="1:18">
      <c r="A151" s="439" t="s">
        <v>1054</v>
      </c>
      <c r="B151" s="439" t="s">
        <v>1141</v>
      </c>
      <c r="O151" s="439" t="s">
        <v>1068</v>
      </c>
      <c r="P151" s="439" t="s">
        <v>1132</v>
      </c>
      <c r="Q151" s="382"/>
      <c r="R151" s="382"/>
    </row>
    <row r="152" spans="1:18">
      <c r="A152" s="439" t="s">
        <v>1055</v>
      </c>
      <c r="B152" s="439" t="s">
        <v>1141</v>
      </c>
      <c r="O152" s="439" t="s">
        <v>1069</v>
      </c>
      <c r="P152" s="439" t="s">
        <v>1132</v>
      </c>
      <c r="Q152" s="382"/>
      <c r="R152" s="382"/>
    </row>
    <row r="153" spans="1:18">
      <c r="A153" s="439" t="s">
        <v>1056</v>
      </c>
      <c r="B153" s="439" t="s">
        <v>1141</v>
      </c>
      <c r="O153" s="439" t="s">
        <v>1070</v>
      </c>
      <c r="P153" s="439" t="s">
        <v>1131</v>
      </c>
      <c r="Q153" s="52"/>
      <c r="R153" s="52"/>
    </row>
    <row r="154" spans="1:18">
      <c r="A154" s="439" t="s">
        <v>1057</v>
      </c>
      <c r="B154" s="439" t="s">
        <v>1141</v>
      </c>
      <c r="O154" s="440" t="s">
        <v>1071</v>
      </c>
      <c r="P154" s="439" t="s">
        <v>1131</v>
      </c>
      <c r="Q154" s="52"/>
      <c r="R154" s="52"/>
    </row>
    <row r="155" spans="1:18">
      <c r="A155" s="439" t="s">
        <v>1058</v>
      </c>
      <c r="B155" s="439" t="s">
        <v>1135</v>
      </c>
      <c r="O155" s="439" t="s">
        <v>1072</v>
      </c>
      <c r="P155" s="439" t="s">
        <v>1131</v>
      </c>
      <c r="Q155" s="52"/>
      <c r="R155" s="52"/>
    </row>
    <row r="156" spans="1:18">
      <c r="A156" s="439" t="s">
        <v>1059</v>
      </c>
      <c r="B156" s="439" t="s">
        <v>1134</v>
      </c>
      <c r="O156" s="440" t="s">
        <v>1073</v>
      </c>
      <c r="P156" s="439" t="s">
        <v>1131</v>
      </c>
      <c r="Q156" s="52"/>
      <c r="R156" s="52"/>
    </row>
    <row r="157" spans="1:18">
      <c r="A157" s="439" t="s">
        <v>1060</v>
      </c>
      <c r="B157" s="439" t="s">
        <v>1134</v>
      </c>
      <c r="O157" s="439" t="s">
        <v>1074</v>
      </c>
      <c r="P157" s="439" t="s">
        <v>1161</v>
      </c>
      <c r="Q157" s="52"/>
      <c r="R157" s="52"/>
    </row>
    <row r="158" spans="1:18">
      <c r="A158" s="439" t="s">
        <v>1061</v>
      </c>
      <c r="B158" s="439" t="s">
        <v>1134</v>
      </c>
      <c r="O158" s="439" t="s">
        <v>1075</v>
      </c>
      <c r="P158" s="439" t="s">
        <v>1161</v>
      </c>
      <c r="Q158" s="52"/>
      <c r="R158" s="52"/>
    </row>
    <row r="159" spans="1:18">
      <c r="A159" s="439" t="s">
        <v>1062</v>
      </c>
      <c r="B159" s="439" t="s">
        <v>1134</v>
      </c>
      <c r="O159" s="439" t="s">
        <v>1076</v>
      </c>
      <c r="P159" s="439" t="s">
        <v>1161</v>
      </c>
      <c r="Q159" s="52"/>
      <c r="R159" s="52"/>
    </row>
    <row r="160" spans="1:18">
      <c r="A160" s="439" t="s">
        <v>1063</v>
      </c>
      <c r="B160" s="439" t="s">
        <v>1134</v>
      </c>
      <c r="O160" s="439" t="s">
        <v>1077</v>
      </c>
      <c r="P160" s="439" t="s">
        <v>1161</v>
      </c>
      <c r="Q160" s="52"/>
      <c r="R160" s="52"/>
    </row>
    <row r="161" spans="1:18">
      <c r="A161" s="439" t="s">
        <v>1064</v>
      </c>
      <c r="B161" s="439" t="s">
        <v>1133</v>
      </c>
      <c r="O161" s="439" t="s">
        <v>1078</v>
      </c>
      <c r="P161" s="439" t="s">
        <v>1161</v>
      </c>
      <c r="Q161" s="52"/>
      <c r="R161" s="52"/>
    </row>
    <row r="162" spans="1:18">
      <c r="A162" s="439" t="s">
        <v>1065</v>
      </c>
      <c r="B162" s="439" t="s">
        <v>1133</v>
      </c>
      <c r="O162" s="439" t="s">
        <v>1079</v>
      </c>
      <c r="P162" s="439" t="s">
        <v>1161</v>
      </c>
      <c r="Q162" s="52"/>
      <c r="R162" s="52"/>
    </row>
    <row r="163" spans="1:18">
      <c r="A163" s="439" t="s">
        <v>1066</v>
      </c>
      <c r="B163" s="439" t="s">
        <v>1133</v>
      </c>
      <c r="O163" s="439" t="s">
        <v>1080</v>
      </c>
      <c r="P163" s="439" t="s">
        <v>1161</v>
      </c>
      <c r="Q163" s="52"/>
      <c r="R163" s="52"/>
    </row>
    <row r="164" spans="1:18">
      <c r="A164" s="439" t="s">
        <v>1067</v>
      </c>
      <c r="B164" s="439" t="s">
        <v>1132</v>
      </c>
      <c r="O164" s="439" t="s">
        <v>1081</v>
      </c>
      <c r="P164" s="439" t="s">
        <v>1161</v>
      </c>
      <c r="R164" s="52"/>
    </row>
    <row r="165" spans="1:18">
      <c r="A165" s="439" t="s">
        <v>1068</v>
      </c>
      <c r="B165" s="439" t="s">
        <v>1132</v>
      </c>
      <c r="O165" s="439" t="s">
        <v>1082</v>
      </c>
      <c r="P165" s="439" t="s">
        <v>1161</v>
      </c>
      <c r="R165" s="52"/>
    </row>
    <row r="166" spans="1:18">
      <c r="A166" s="439" t="s">
        <v>1069</v>
      </c>
      <c r="B166" s="439" t="s">
        <v>1132</v>
      </c>
      <c r="O166" s="439" t="s">
        <v>1084</v>
      </c>
      <c r="P166" s="439" t="s">
        <v>1128</v>
      </c>
      <c r="R166" s="52"/>
    </row>
    <row r="167" spans="1:18">
      <c r="A167" s="439" t="s">
        <v>1070</v>
      </c>
      <c r="B167" s="439" t="s">
        <v>1131</v>
      </c>
      <c r="O167" s="439" t="s">
        <v>1085</v>
      </c>
      <c r="P167" s="439" t="s">
        <v>1128</v>
      </c>
      <c r="R167" s="52"/>
    </row>
    <row r="168" spans="1:18">
      <c r="A168" s="440" t="s">
        <v>1071</v>
      </c>
      <c r="B168" s="439" t="s">
        <v>1131</v>
      </c>
      <c r="O168" s="439" t="s">
        <v>1086</v>
      </c>
      <c r="P168" s="439" t="s">
        <v>1128</v>
      </c>
      <c r="Q168" s="382"/>
      <c r="R168" s="382"/>
    </row>
    <row r="169" spans="1:18">
      <c r="A169" s="439" t="s">
        <v>1072</v>
      </c>
      <c r="B169" s="439" t="s">
        <v>1131</v>
      </c>
      <c r="O169" s="439" t="s">
        <v>1087</v>
      </c>
      <c r="P169" s="439" t="s">
        <v>1128</v>
      </c>
      <c r="Q169" s="382"/>
      <c r="R169" s="382"/>
    </row>
    <row r="170" spans="1:18">
      <c r="A170" s="440" t="s">
        <v>1073</v>
      </c>
      <c r="B170" s="439" t="s">
        <v>1131</v>
      </c>
      <c r="C170" s="399"/>
      <c r="O170" s="439" t="s">
        <v>1088</v>
      </c>
      <c r="P170" s="439" t="s">
        <v>1128</v>
      </c>
      <c r="Q170" s="382"/>
      <c r="R170" s="382"/>
    </row>
    <row r="171" spans="1:18">
      <c r="A171" s="439" t="s">
        <v>1074</v>
      </c>
      <c r="B171" s="439" t="s">
        <v>1161</v>
      </c>
      <c r="C171" s="399"/>
      <c r="O171" s="439" t="s">
        <v>1089</v>
      </c>
      <c r="P171" s="439" t="s">
        <v>1128</v>
      </c>
      <c r="Q171" s="382"/>
      <c r="R171" s="382"/>
    </row>
    <row r="172" spans="1:18">
      <c r="A172" s="439" t="s">
        <v>1075</v>
      </c>
      <c r="B172" s="439" t="s">
        <v>1161</v>
      </c>
      <c r="C172" s="399"/>
      <c r="O172" s="439" t="s">
        <v>1090</v>
      </c>
      <c r="P172" s="439" t="s">
        <v>1130</v>
      </c>
      <c r="Q172" s="382"/>
      <c r="R172" s="382"/>
    </row>
    <row r="173" spans="1:18">
      <c r="A173" s="439" t="s">
        <v>1076</v>
      </c>
      <c r="B173" s="439" t="s">
        <v>1161</v>
      </c>
      <c r="C173" s="399"/>
      <c r="O173" s="439" t="s">
        <v>1091</v>
      </c>
      <c r="P173" s="439" t="s">
        <v>1130</v>
      </c>
      <c r="Q173" s="387"/>
      <c r="R173" s="387"/>
    </row>
    <row r="174" spans="1:18">
      <c r="A174" s="439" t="s">
        <v>1077</v>
      </c>
      <c r="B174" s="439" t="s">
        <v>1161</v>
      </c>
      <c r="C174" s="399"/>
      <c r="O174" s="439" t="s">
        <v>1092</v>
      </c>
      <c r="P174" s="439" t="s">
        <v>1130</v>
      </c>
      <c r="Q174" s="387"/>
      <c r="R174" s="387"/>
    </row>
    <row r="175" spans="1:18">
      <c r="A175" s="439" t="s">
        <v>1078</v>
      </c>
      <c r="B175" s="439" t="s">
        <v>1161</v>
      </c>
      <c r="C175" s="399"/>
      <c r="O175" s="439" t="s">
        <v>1093</v>
      </c>
      <c r="P175" s="439" t="s">
        <v>1130</v>
      </c>
      <c r="Q175" s="384"/>
      <c r="R175" s="384"/>
    </row>
    <row r="176" spans="1:18">
      <c r="A176" s="439" t="s">
        <v>1079</v>
      </c>
      <c r="B176" s="439" t="s">
        <v>1161</v>
      </c>
      <c r="C176" s="399"/>
      <c r="O176" s="439" t="s">
        <v>1094</v>
      </c>
      <c r="P176" s="439" t="s">
        <v>1130</v>
      </c>
      <c r="Q176" s="384"/>
      <c r="R176" s="384"/>
    </row>
    <row r="177" spans="1:18">
      <c r="A177" s="439" t="s">
        <v>1080</v>
      </c>
      <c r="B177" s="439" t="s">
        <v>1161</v>
      </c>
      <c r="C177" s="399"/>
      <c r="O177" s="439" t="s">
        <v>1095</v>
      </c>
      <c r="P177" s="439" t="s">
        <v>1130</v>
      </c>
      <c r="Q177" s="384"/>
      <c r="R177" s="384"/>
    </row>
    <row r="178" spans="1:18">
      <c r="A178" s="439" t="s">
        <v>1081</v>
      </c>
      <c r="B178" s="439" t="s">
        <v>1161</v>
      </c>
      <c r="C178" s="399"/>
      <c r="O178" s="439" t="s">
        <v>1096</v>
      </c>
      <c r="P178" s="439" t="s">
        <v>1130</v>
      </c>
      <c r="Q178" s="384"/>
      <c r="R178" s="384"/>
    </row>
    <row r="179" spans="1:18">
      <c r="A179" s="439" t="s">
        <v>1082</v>
      </c>
      <c r="B179" s="439" t="s">
        <v>1161</v>
      </c>
      <c r="C179" s="399"/>
      <c r="O179" s="439" t="s">
        <v>1097</v>
      </c>
      <c r="P179" s="439" t="s">
        <v>1127</v>
      </c>
      <c r="Q179" s="388"/>
      <c r="R179" s="388"/>
    </row>
    <row r="180" spans="1:18">
      <c r="A180" s="439" t="s">
        <v>1084</v>
      </c>
      <c r="B180" s="439" t="s">
        <v>1128</v>
      </c>
      <c r="C180" s="399"/>
      <c r="O180" s="439" t="s">
        <v>1098</v>
      </c>
      <c r="P180" s="439" t="s">
        <v>1127</v>
      </c>
      <c r="Q180" s="441"/>
      <c r="R180" s="388"/>
    </row>
    <row r="181" spans="1:18">
      <c r="A181" s="439" t="s">
        <v>1085</v>
      </c>
      <c r="B181" s="439" t="s">
        <v>1128</v>
      </c>
      <c r="C181" s="399"/>
      <c r="O181" s="439" t="s">
        <v>1099</v>
      </c>
      <c r="P181" s="439" t="s">
        <v>1127</v>
      </c>
      <c r="Q181" s="441"/>
    </row>
    <row r="182" spans="1:18">
      <c r="A182" s="439" t="s">
        <v>1086</v>
      </c>
      <c r="B182" s="439" t="s">
        <v>1128</v>
      </c>
      <c r="C182" s="399"/>
      <c r="O182" s="439" t="s">
        <v>1100</v>
      </c>
      <c r="P182" s="439" t="s">
        <v>1127</v>
      </c>
      <c r="Q182" s="441"/>
    </row>
    <row r="183" spans="1:18">
      <c r="A183" s="439" t="s">
        <v>1087</v>
      </c>
      <c r="B183" s="439" t="s">
        <v>1128</v>
      </c>
      <c r="C183" s="399"/>
      <c r="O183" s="439" t="s">
        <v>1101</v>
      </c>
      <c r="P183" s="439" t="s">
        <v>1127</v>
      </c>
      <c r="Q183" s="441"/>
    </row>
    <row r="184" spans="1:18">
      <c r="A184" s="439" t="s">
        <v>1088</v>
      </c>
      <c r="B184" s="439" t="s">
        <v>1128</v>
      </c>
      <c r="C184" s="399"/>
      <c r="O184" s="439" t="s">
        <v>1102</v>
      </c>
      <c r="P184" s="439" t="s">
        <v>1127</v>
      </c>
      <c r="Q184" s="441"/>
    </row>
    <row r="185" spans="1:18">
      <c r="A185" s="439" t="s">
        <v>1089</v>
      </c>
      <c r="B185" s="439" t="s">
        <v>1128</v>
      </c>
      <c r="C185" s="441"/>
      <c r="O185" s="439" t="s">
        <v>1103</v>
      </c>
      <c r="P185" s="439" t="s">
        <v>1126</v>
      </c>
      <c r="Q185" s="441"/>
    </row>
    <row r="186" spans="1:18">
      <c r="A186" s="439" t="s">
        <v>1090</v>
      </c>
      <c r="B186" s="439" t="s">
        <v>1130</v>
      </c>
      <c r="C186" s="441"/>
      <c r="O186" s="439" t="s">
        <v>1104</v>
      </c>
      <c r="P186" s="439" t="s">
        <v>1126</v>
      </c>
      <c r="Q186" s="441"/>
    </row>
    <row r="187" spans="1:18">
      <c r="A187" s="439" t="s">
        <v>1091</v>
      </c>
      <c r="B187" s="439" t="s">
        <v>1130</v>
      </c>
      <c r="C187" s="441"/>
      <c r="O187" s="439" t="s">
        <v>1105</v>
      </c>
      <c r="P187" s="439" t="s">
        <v>1126</v>
      </c>
      <c r="Q187" s="441"/>
    </row>
    <row r="188" spans="1:18">
      <c r="A188" s="439" t="s">
        <v>1092</v>
      </c>
      <c r="B188" s="439" t="s">
        <v>1130</v>
      </c>
      <c r="C188" s="441"/>
      <c r="O188" s="439" t="s">
        <v>1106</v>
      </c>
      <c r="P188" s="439" t="s">
        <v>1125</v>
      </c>
      <c r="Q188" s="441"/>
    </row>
    <row r="189" spans="1:18">
      <c r="A189" s="439" t="s">
        <v>1093</v>
      </c>
      <c r="B189" s="439" t="s">
        <v>1130</v>
      </c>
      <c r="C189" s="441"/>
      <c r="O189" s="439" t="s">
        <v>1107</v>
      </c>
      <c r="P189" s="439" t="s">
        <v>1125</v>
      </c>
      <c r="Q189" s="441"/>
    </row>
    <row r="190" spans="1:18">
      <c r="A190" s="439" t="s">
        <v>1094</v>
      </c>
      <c r="B190" s="439" t="s">
        <v>1130</v>
      </c>
      <c r="C190" s="441"/>
      <c r="O190" s="439" t="s">
        <v>1108</v>
      </c>
      <c r="P190" s="439" t="s">
        <v>1125</v>
      </c>
      <c r="Q190" s="441"/>
    </row>
    <row r="191" spans="1:18">
      <c r="A191" s="439" t="s">
        <v>1095</v>
      </c>
      <c r="B191" s="439" t="s">
        <v>1130</v>
      </c>
      <c r="C191" s="441"/>
      <c r="O191" s="439" t="s">
        <v>1109</v>
      </c>
      <c r="P191" s="439" t="s">
        <v>1125</v>
      </c>
      <c r="Q191" s="441"/>
    </row>
    <row r="192" spans="1:18">
      <c r="A192" s="439" t="s">
        <v>1096</v>
      </c>
      <c r="B192" s="439" t="s">
        <v>1130</v>
      </c>
      <c r="C192" s="441"/>
      <c r="O192" s="439" t="s">
        <v>1110</v>
      </c>
      <c r="P192" s="439" t="s">
        <v>1125</v>
      </c>
      <c r="Q192" s="441"/>
    </row>
    <row r="193" spans="1:17">
      <c r="A193" s="439" t="s">
        <v>1097</v>
      </c>
      <c r="B193" s="439" t="s">
        <v>1127</v>
      </c>
      <c r="C193" s="441"/>
      <c r="O193" s="439" t="s">
        <v>1111</v>
      </c>
      <c r="P193" s="439" t="s">
        <v>1122</v>
      </c>
      <c r="Q193" s="441"/>
    </row>
    <row r="194" spans="1:17">
      <c r="A194" s="439" t="s">
        <v>1098</v>
      </c>
      <c r="B194" s="439" t="s">
        <v>1127</v>
      </c>
      <c r="C194" s="441"/>
      <c r="O194" s="439" t="s">
        <v>1112</v>
      </c>
      <c r="P194" s="439" t="s">
        <v>1122</v>
      </c>
      <c r="Q194" s="441"/>
    </row>
    <row r="195" spans="1:17">
      <c r="A195" s="439" t="s">
        <v>1099</v>
      </c>
      <c r="B195" s="439" t="s">
        <v>1127</v>
      </c>
      <c r="C195" s="441"/>
      <c r="O195" s="439" t="s">
        <v>1113</v>
      </c>
      <c r="P195" s="439" t="s">
        <v>1122</v>
      </c>
      <c r="Q195" s="441"/>
    </row>
    <row r="196" spans="1:17">
      <c r="A196" s="439" t="s">
        <v>1100</v>
      </c>
      <c r="B196" s="439" t="s">
        <v>1127</v>
      </c>
      <c r="C196" s="441"/>
      <c r="O196" s="439" t="s">
        <v>1114</v>
      </c>
      <c r="P196" s="439" t="s">
        <v>1122</v>
      </c>
      <c r="Q196" s="441"/>
    </row>
    <row r="197" spans="1:17">
      <c r="A197" s="439" t="s">
        <v>1101</v>
      </c>
      <c r="B197" s="439" t="s">
        <v>1127</v>
      </c>
      <c r="C197" s="441"/>
      <c r="O197" s="439" t="s">
        <v>1115</v>
      </c>
      <c r="P197" s="439" t="s">
        <v>1123</v>
      </c>
      <c r="Q197" s="441"/>
    </row>
    <row r="198" spans="1:17">
      <c r="A198" s="439" t="s">
        <v>1102</v>
      </c>
      <c r="B198" s="439" t="s">
        <v>1127</v>
      </c>
      <c r="C198" s="441"/>
      <c r="O198" s="439" t="s">
        <v>1116</v>
      </c>
      <c r="P198" s="439" t="s">
        <v>1123</v>
      </c>
      <c r="Q198" s="441"/>
    </row>
    <row r="199" spans="1:17">
      <c r="A199" s="439" t="s">
        <v>1103</v>
      </c>
      <c r="B199" s="439" t="s">
        <v>1126</v>
      </c>
      <c r="C199" s="441"/>
      <c r="O199" s="439" t="s">
        <v>1117</v>
      </c>
      <c r="P199" s="439" t="s">
        <v>1123</v>
      </c>
      <c r="Q199" s="441"/>
    </row>
    <row r="200" spans="1:17">
      <c r="A200" s="439" t="s">
        <v>1104</v>
      </c>
      <c r="B200" s="439" t="s">
        <v>1126</v>
      </c>
      <c r="C200" s="441"/>
      <c r="O200" s="439" t="s">
        <v>1118</v>
      </c>
      <c r="P200" s="439" t="s">
        <v>1123</v>
      </c>
      <c r="Q200" s="441"/>
    </row>
    <row r="201" spans="1:17">
      <c r="A201" s="439" t="s">
        <v>1105</v>
      </c>
      <c r="B201" s="439" t="s">
        <v>1126</v>
      </c>
      <c r="C201" s="441"/>
      <c r="O201" s="439" t="s">
        <v>1119</v>
      </c>
      <c r="P201" s="439" t="s">
        <v>1123</v>
      </c>
      <c r="Q201" s="441"/>
    </row>
    <row r="202" spans="1:17">
      <c r="A202" s="439" t="s">
        <v>1106</v>
      </c>
      <c r="B202" s="439" t="s">
        <v>1125</v>
      </c>
      <c r="C202" s="441"/>
      <c r="O202" s="439" t="s">
        <v>1120</v>
      </c>
      <c r="P202" s="439" t="s">
        <v>1124</v>
      </c>
      <c r="Q202" s="441"/>
    </row>
    <row r="203" spans="1:17">
      <c r="A203" s="439" t="s">
        <v>1107</v>
      </c>
      <c r="B203" s="439" t="s">
        <v>1125</v>
      </c>
      <c r="C203" s="441"/>
      <c r="O203" s="439" t="s">
        <v>1121</v>
      </c>
      <c r="P203" s="439" t="s">
        <v>1124</v>
      </c>
      <c r="Q203" s="441"/>
    </row>
    <row r="204" spans="1:17">
      <c r="A204" s="439" t="s">
        <v>1108</v>
      </c>
      <c r="B204" s="439" t="s">
        <v>1125</v>
      </c>
      <c r="C204" s="441"/>
      <c r="O204" s="439" t="s">
        <v>1121</v>
      </c>
      <c r="P204" s="439" t="s">
        <v>1124</v>
      </c>
      <c r="Q204" s="441"/>
    </row>
    <row r="205" spans="1:17">
      <c r="A205" s="439" t="s">
        <v>1109</v>
      </c>
      <c r="B205" s="439" t="s">
        <v>1125</v>
      </c>
      <c r="C205" s="441"/>
      <c r="O205" s="58" t="s">
        <v>1173</v>
      </c>
      <c r="P205" s="58" t="s">
        <v>1175</v>
      </c>
      <c r="Q205" s="441"/>
    </row>
    <row r="206" spans="1:17">
      <c r="A206" s="439" t="s">
        <v>1110</v>
      </c>
      <c r="B206" s="439" t="s">
        <v>1125</v>
      </c>
      <c r="C206" s="441"/>
      <c r="O206" s="58" t="s">
        <v>1174</v>
      </c>
      <c r="P206" s="58" t="s">
        <v>1175</v>
      </c>
      <c r="Q206" s="441"/>
    </row>
    <row r="207" spans="1:17">
      <c r="A207" s="439" t="s">
        <v>1111</v>
      </c>
      <c r="B207" s="439" t="s">
        <v>1122</v>
      </c>
      <c r="C207" s="441"/>
      <c r="O207" s="58" t="s">
        <v>1179</v>
      </c>
      <c r="P207" s="58" t="s">
        <v>1178</v>
      </c>
      <c r="Q207" s="441"/>
    </row>
    <row r="208" spans="1:17">
      <c r="A208" s="439" t="s">
        <v>1112</v>
      </c>
      <c r="B208" s="439" t="s">
        <v>1122</v>
      </c>
      <c r="C208" s="441"/>
      <c r="O208" s="58" t="s">
        <v>1183</v>
      </c>
      <c r="P208" s="58" t="s">
        <v>1178</v>
      </c>
      <c r="Q208" s="441"/>
    </row>
    <row r="209" spans="1:17">
      <c r="A209" s="439" t="s">
        <v>1113</v>
      </c>
      <c r="B209" s="439" t="s">
        <v>1122</v>
      </c>
      <c r="C209" s="441"/>
      <c r="O209" s="58" t="s">
        <v>1184</v>
      </c>
      <c r="P209" s="58" t="s">
        <v>1178</v>
      </c>
      <c r="Q209" s="441"/>
    </row>
    <row r="210" spans="1:17">
      <c r="A210" s="439" t="s">
        <v>1114</v>
      </c>
      <c r="B210" s="439" t="s">
        <v>1122</v>
      </c>
      <c r="C210" s="441"/>
      <c r="O210" s="487" t="s">
        <v>1185</v>
      </c>
      <c r="P210" s="487" t="s">
        <v>1199</v>
      </c>
      <c r="Q210" s="441"/>
    </row>
    <row r="211" spans="1:17">
      <c r="A211" s="439" t="s">
        <v>1115</v>
      </c>
      <c r="B211" s="439" t="s">
        <v>1123</v>
      </c>
      <c r="C211" s="441"/>
      <c r="O211" s="487" t="s">
        <v>1186</v>
      </c>
      <c r="P211" s="487" t="s">
        <v>1200</v>
      </c>
      <c r="Q211" s="441"/>
    </row>
    <row r="212" spans="1:17">
      <c r="A212" s="439" t="s">
        <v>1116</v>
      </c>
      <c r="B212" s="439" t="s">
        <v>1123</v>
      </c>
      <c r="C212" s="441"/>
      <c r="O212" s="487" t="s">
        <v>1187</v>
      </c>
      <c r="P212" s="487" t="s">
        <v>1201</v>
      </c>
      <c r="Q212" s="441"/>
    </row>
    <row r="213" spans="1:17">
      <c r="A213" s="439" t="s">
        <v>1117</v>
      </c>
      <c r="B213" s="439" t="s">
        <v>1123</v>
      </c>
      <c r="C213" s="441"/>
      <c r="O213" s="487" t="s">
        <v>1188</v>
      </c>
      <c r="P213" s="487" t="s">
        <v>1202</v>
      </c>
      <c r="Q213" s="441"/>
    </row>
    <row r="214" spans="1:17">
      <c r="A214" s="439" t="s">
        <v>1118</v>
      </c>
      <c r="B214" s="439" t="s">
        <v>1123</v>
      </c>
      <c r="C214" s="441"/>
      <c r="O214" s="487" t="s">
        <v>1189</v>
      </c>
      <c r="P214" s="487" t="s">
        <v>1203</v>
      </c>
      <c r="Q214" s="441"/>
    </row>
    <row r="215" spans="1:17">
      <c r="A215" s="439" t="s">
        <v>1119</v>
      </c>
      <c r="B215" s="439" t="s">
        <v>1123</v>
      </c>
      <c r="C215" s="441"/>
      <c r="O215" s="487" t="s">
        <v>1190</v>
      </c>
      <c r="P215" s="487" t="s">
        <v>1204</v>
      </c>
      <c r="Q215" s="441"/>
    </row>
    <row r="216" spans="1:17">
      <c r="A216" s="439" t="s">
        <v>1120</v>
      </c>
      <c r="B216" s="439" t="s">
        <v>1124</v>
      </c>
      <c r="C216" s="441"/>
      <c r="O216" s="487" t="s">
        <v>1191</v>
      </c>
      <c r="P216" s="487" t="s">
        <v>1205</v>
      </c>
      <c r="Q216" s="441"/>
    </row>
    <row r="217" spans="1:17">
      <c r="A217" s="439" t="s">
        <v>1121</v>
      </c>
      <c r="B217" s="439" t="s">
        <v>1124</v>
      </c>
      <c r="C217" s="441"/>
      <c r="O217" s="487" t="s">
        <v>1192</v>
      </c>
      <c r="P217" s="487" t="s">
        <v>1206</v>
      </c>
      <c r="Q217" s="441"/>
    </row>
    <row r="218" spans="1:17">
      <c r="A218" s="439" t="s">
        <v>1121</v>
      </c>
      <c r="B218" s="439" t="s">
        <v>1124</v>
      </c>
      <c r="C218" s="441"/>
      <c r="O218" s="487" t="s">
        <v>1193</v>
      </c>
      <c r="P218" s="487" t="s">
        <v>1207</v>
      </c>
      <c r="Q218" s="441"/>
    </row>
    <row r="219" spans="1:17">
      <c r="A219" s="58" t="s">
        <v>1173</v>
      </c>
      <c r="B219" s="58" t="s">
        <v>1175</v>
      </c>
      <c r="C219" s="441"/>
      <c r="O219" s="487" t="s">
        <v>1194</v>
      </c>
      <c r="P219" s="487" t="s">
        <v>1208</v>
      </c>
      <c r="Q219" s="441"/>
    </row>
    <row r="220" spans="1:17">
      <c r="A220" s="58" t="s">
        <v>1174</v>
      </c>
      <c r="B220" s="58" t="s">
        <v>1175</v>
      </c>
      <c r="C220" s="441"/>
      <c r="O220" s="487" t="s">
        <v>1195</v>
      </c>
      <c r="P220" s="487" t="s">
        <v>1209</v>
      </c>
      <c r="Q220" s="441"/>
    </row>
    <row r="221" spans="1:17">
      <c r="A221" s="58" t="s">
        <v>1179</v>
      </c>
      <c r="B221" s="58" t="s">
        <v>1178</v>
      </c>
      <c r="C221" s="441"/>
      <c r="O221" s="487" t="s">
        <v>1196</v>
      </c>
      <c r="P221" s="487" t="s">
        <v>1210</v>
      </c>
      <c r="Q221" s="441"/>
    </row>
    <row r="222" spans="1:17">
      <c r="A222" s="58" t="s">
        <v>1183</v>
      </c>
      <c r="B222" s="58" t="s">
        <v>1178</v>
      </c>
      <c r="C222" s="441"/>
      <c r="O222" s="487" t="s">
        <v>1197</v>
      </c>
      <c r="P222" s="487" t="s">
        <v>1211</v>
      </c>
      <c r="Q222" s="441"/>
    </row>
    <row r="223" spans="1:17">
      <c r="A223" s="58" t="s">
        <v>1184</v>
      </c>
      <c r="B223" s="58" t="s">
        <v>1178</v>
      </c>
      <c r="C223" s="441"/>
      <c r="O223" s="487" t="s">
        <v>1198</v>
      </c>
      <c r="P223" s="487" t="s">
        <v>1212</v>
      </c>
      <c r="Q223" s="441"/>
    </row>
    <row r="224" spans="1:17">
      <c r="A224" s="487" t="s">
        <v>1185</v>
      </c>
      <c r="B224" s="487" t="s">
        <v>1199</v>
      </c>
      <c r="C224" s="441"/>
      <c r="Q224" s="441"/>
    </row>
    <row r="225" spans="1:17">
      <c r="A225" s="487" t="s">
        <v>1186</v>
      </c>
      <c r="B225" s="487" t="s">
        <v>1200</v>
      </c>
      <c r="Q225" s="441"/>
    </row>
    <row r="226" spans="1:17">
      <c r="A226" s="487" t="s">
        <v>1187</v>
      </c>
      <c r="B226" s="487" t="s">
        <v>1201</v>
      </c>
      <c r="C226" s="441"/>
      <c r="Q226" s="441"/>
    </row>
    <row r="227" spans="1:17">
      <c r="A227" s="487" t="s">
        <v>1188</v>
      </c>
      <c r="B227" s="487" t="s">
        <v>1202</v>
      </c>
      <c r="C227" s="441"/>
      <c r="Q227" s="441"/>
    </row>
    <row r="228" spans="1:17">
      <c r="A228" s="487" t="s">
        <v>1189</v>
      </c>
      <c r="B228" s="487" t="s">
        <v>1203</v>
      </c>
      <c r="C228" s="441"/>
      <c r="Q228" s="441"/>
    </row>
    <row r="229" spans="1:17">
      <c r="A229" s="487" t="s">
        <v>1190</v>
      </c>
      <c r="B229" s="487" t="s">
        <v>1204</v>
      </c>
      <c r="C229" s="441"/>
      <c r="Q229" s="441"/>
    </row>
    <row r="230" spans="1:17">
      <c r="A230" s="487" t="s">
        <v>1191</v>
      </c>
      <c r="B230" s="487" t="s">
        <v>1205</v>
      </c>
      <c r="C230" s="441"/>
      <c r="Q230" s="441"/>
    </row>
    <row r="231" spans="1:17">
      <c r="A231" s="487" t="s">
        <v>1192</v>
      </c>
      <c r="B231" s="487" t="s">
        <v>1206</v>
      </c>
      <c r="C231" s="441"/>
      <c r="Q231" s="441"/>
    </row>
    <row r="232" spans="1:17">
      <c r="A232" s="487" t="s">
        <v>1193</v>
      </c>
      <c r="B232" s="487" t="s">
        <v>1207</v>
      </c>
      <c r="C232" s="441"/>
      <c r="Q232" s="441"/>
    </row>
    <row r="233" spans="1:17">
      <c r="A233" s="487" t="s">
        <v>1194</v>
      </c>
      <c r="B233" s="487" t="s">
        <v>1208</v>
      </c>
      <c r="Q233" s="441"/>
    </row>
    <row r="234" spans="1:17">
      <c r="A234" s="487" t="s">
        <v>1195</v>
      </c>
      <c r="B234" s="487" t="s">
        <v>1209</v>
      </c>
      <c r="C234" s="441"/>
      <c r="Q234" s="441"/>
    </row>
    <row r="235" spans="1:17">
      <c r="A235" s="487" t="s">
        <v>1196</v>
      </c>
      <c r="B235" s="487" t="s">
        <v>1210</v>
      </c>
      <c r="C235" s="441"/>
      <c r="Q235" s="441"/>
    </row>
    <row r="236" spans="1:17">
      <c r="A236" s="487" t="s">
        <v>1197</v>
      </c>
      <c r="B236" s="487" t="s">
        <v>1211</v>
      </c>
      <c r="C236" s="441"/>
      <c r="Q236" s="441"/>
    </row>
    <row r="237" spans="1:17">
      <c r="A237" s="487" t="s">
        <v>1198</v>
      </c>
      <c r="B237" s="487" t="s">
        <v>1212</v>
      </c>
      <c r="C237" s="441"/>
      <c r="Q237" s="441"/>
    </row>
    <row r="238" spans="1:17">
      <c r="C238" s="441"/>
      <c r="Q238" s="441"/>
    </row>
    <row r="239" spans="1:17">
      <c r="C239" s="441"/>
      <c r="Q239" s="441"/>
    </row>
    <row r="240" spans="1:17">
      <c r="C240" s="441"/>
      <c r="Q240" s="441"/>
    </row>
    <row r="241" spans="3:17">
      <c r="C241" s="441"/>
      <c r="Q241" s="441"/>
    </row>
    <row r="242" spans="3:17">
      <c r="C242" s="441"/>
      <c r="Q242" s="441"/>
    </row>
    <row r="243" spans="3:17">
      <c r="Q243" s="441"/>
    </row>
    <row r="244" spans="3:17">
      <c r="Q244" s="441"/>
    </row>
    <row r="245" spans="3:17">
      <c r="C245" s="441"/>
      <c r="Q245" s="441"/>
    </row>
    <row r="246" spans="3:17">
      <c r="C246" s="441"/>
      <c r="Q246" s="441"/>
    </row>
    <row r="247" spans="3:17">
      <c r="C247" s="441"/>
      <c r="Q247" s="441"/>
    </row>
    <row r="248" spans="3:17">
      <c r="C248" s="441"/>
      <c r="Q248" s="441"/>
    </row>
    <row r="249" spans="3:17">
      <c r="C249" s="441"/>
      <c r="Q249" s="441"/>
    </row>
    <row r="250" spans="3:17">
      <c r="C250" s="441"/>
      <c r="Q250" s="441"/>
    </row>
    <row r="251" spans="3:17">
      <c r="C251" s="441"/>
      <c r="Q251" s="441"/>
    </row>
    <row r="252" spans="3:17">
      <c r="C252" s="441"/>
      <c r="Q252" s="441"/>
    </row>
    <row r="253" spans="3:17">
      <c r="C253" s="441"/>
      <c r="Q253" s="441"/>
    </row>
    <row r="254" spans="3:17">
      <c r="C254" s="441"/>
      <c r="Q254" s="441"/>
    </row>
    <row r="255" spans="3:17">
      <c r="C255" s="441"/>
      <c r="Q255" s="441"/>
    </row>
    <row r="256" spans="3:17">
      <c r="C256" s="441"/>
      <c r="Q256" s="441"/>
    </row>
    <row r="257" spans="3:17">
      <c r="C257" s="441"/>
      <c r="Q257" s="441"/>
    </row>
    <row r="258" spans="3:17">
      <c r="C258" s="441"/>
      <c r="Q258" s="441"/>
    </row>
    <row r="259" spans="3:17">
      <c r="C259" s="441"/>
      <c r="Q259" s="441"/>
    </row>
    <row r="260" spans="3:17">
      <c r="C260" s="441"/>
      <c r="Q260" s="441"/>
    </row>
    <row r="261" spans="3:17">
      <c r="C261" s="441"/>
      <c r="Q261" s="441"/>
    </row>
    <row r="262" spans="3:17">
      <c r="C262" s="441"/>
      <c r="Q262" s="441"/>
    </row>
    <row r="263" spans="3:17">
      <c r="C263" s="441"/>
      <c r="Q263" s="441"/>
    </row>
    <row r="264" spans="3:17">
      <c r="C264" s="441"/>
      <c r="Q264" s="441"/>
    </row>
    <row r="265" spans="3:17">
      <c r="C265" s="441"/>
      <c r="Q265" s="441"/>
    </row>
    <row r="266" spans="3:17">
      <c r="C266" s="441"/>
      <c r="Q266" s="441"/>
    </row>
    <row r="267" spans="3:17">
      <c r="C267" s="441"/>
      <c r="Q267" s="441"/>
    </row>
    <row r="268" spans="3:17">
      <c r="C268" s="441"/>
      <c r="Q268" s="441"/>
    </row>
    <row r="269" spans="3:17">
      <c r="C269" s="441"/>
      <c r="Q269" s="441"/>
    </row>
    <row r="270" spans="3:17">
      <c r="C270" s="441"/>
      <c r="Q270" s="441"/>
    </row>
    <row r="271" spans="3:17">
      <c r="C271" s="441"/>
      <c r="Q271" s="441"/>
    </row>
    <row r="272" spans="3:17">
      <c r="C272" s="441"/>
      <c r="Q272" s="441"/>
    </row>
    <row r="273" spans="3:17">
      <c r="C273" s="441"/>
      <c r="Q273" s="441"/>
    </row>
    <row r="274" spans="3:17">
      <c r="C274" s="441"/>
      <c r="Q274" s="441"/>
    </row>
    <row r="275" spans="3:17">
      <c r="C275" s="441"/>
      <c r="O275" s="439"/>
      <c r="P275" s="439"/>
      <c r="Q275" s="441"/>
    </row>
    <row r="276" spans="3:17">
      <c r="C276" s="441"/>
      <c r="O276" s="439"/>
      <c r="P276" s="439"/>
      <c r="Q276" s="441"/>
    </row>
    <row r="277" spans="3:17">
      <c r="C277" s="441"/>
      <c r="O277" s="439"/>
      <c r="P277" s="439"/>
      <c r="Q277" s="441"/>
    </row>
    <row r="278" spans="3:17">
      <c r="C278" s="441"/>
      <c r="O278" s="439"/>
      <c r="P278" s="439"/>
      <c r="Q278" s="441"/>
    </row>
    <row r="279" spans="3:17">
      <c r="C279" s="441"/>
      <c r="O279" s="439"/>
      <c r="P279" s="439"/>
      <c r="Q279" s="441"/>
    </row>
    <row r="280" spans="3:17">
      <c r="O280" s="439"/>
      <c r="P280" s="439"/>
      <c r="Q280" s="441"/>
    </row>
    <row r="281" spans="3:17">
      <c r="O281" s="439"/>
      <c r="P281" s="439"/>
      <c r="Q281" s="441"/>
    </row>
    <row r="286" spans="3:17">
      <c r="C286" s="441"/>
    </row>
    <row r="287" spans="3:17">
      <c r="C287" s="441"/>
    </row>
    <row r="288" spans="3:17">
      <c r="C288" s="441"/>
    </row>
    <row r="290" spans="3:3">
      <c r="C290" s="441"/>
    </row>
    <row r="291" spans="3:3">
      <c r="C291" s="441"/>
    </row>
    <row r="292" spans="3:3">
      <c r="C292" s="441"/>
    </row>
    <row r="294" spans="3:3">
      <c r="C294" s="441"/>
    </row>
    <row r="295" spans="3:3">
      <c r="C295" s="441"/>
    </row>
    <row r="296" spans="3:3">
      <c r="C296" s="441"/>
    </row>
    <row r="297" spans="3:3">
      <c r="C297" s="441"/>
    </row>
    <row r="298" spans="3:3">
      <c r="C298" s="441"/>
    </row>
  </sheetData>
  <sheetProtection selectLockedCells="1" selectUnlockedCells="1"/>
  <phoneticPr fontId="8" type="noConversion"/>
  <conditionalFormatting sqref="P3:P53 B3:B56">
    <cfRule type="containsText" dxfId="2" priority="4" stopIfTrue="1" operator="containsText" text="screen">
      <formula>NOT(ISERROR(SEARCH("screen",B3)))</formula>
    </cfRule>
  </conditionalFormatting>
  <pageMargins left="0.25" right="0.25" top="0.75" bottom="0.75" header="0.3" footer="0.3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O21"/>
  <sheetViews>
    <sheetView workbookViewId="0">
      <selection activeCell="J1" sqref="J1"/>
    </sheetView>
  </sheetViews>
  <sheetFormatPr defaultColWidth="9.140625" defaultRowHeight="12.75"/>
  <cols>
    <col min="1" max="1" width="7.140625" style="52" bestFit="1" customWidth="1"/>
    <col min="2" max="2" width="6.42578125" style="52" bestFit="1" customWidth="1"/>
    <col min="3" max="3" width="10.85546875" style="52" bestFit="1" customWidth="1"/>
    <col min="4" max="4" width="9.7109375" style="52" bestFit="1" customWidth="1"/>
    <col min="5" max="5" width="10.28515625" style="52" bestFit="1" customWidth="1"/>
    <col min="6" max="6" width="5.5703125" style="52" bestFit="1" customWidth="1"/>
    <col min="7" max="7" width="7.140625" style="52" bestFit="1" customWidth="1"/>
    <col min="8" max="8" width="9.7109375" style="52" bestFit="1" customWidth="1"/>
    <col min="9" max="9" width="9.28515625" style="52" bestFit="1" customWidth="1"/>
    <col min="10" max="10" width="7.5703125" style="52" bestFit="1" customWidth="1"/>
    <col min="11" max="11" width="7" style="52" customWidth="1"/>
    <col min="12" max="12" width="9.140625" style="52"/>
    <col min="13" max="13" width="10.7109375" style="52" bestFit="1" customWidth="1"/>
    <col min="14" max="14" width="10.42578125" style="52" bestFit="1" customWidth="1"/>
    <col min="15" max="16384" width="9.140625" style="52"/>
  </cols>
  <sheetData>
    <row r="1" spans="1:15">
      <c r="A1" s="51" t="s">
        <v>265</v>
      </c>
      <c r="B1" s="51" t="s">
        <v>193</v>
      </c>
      <c r="C1" s="51" t="s">
        <v>266</v>
      </c>
      <c r="D1" s="51" t="s">
        <v>267</v>
      </c>
      <c r="E1" s="51" t="s">
        <v>268</v>
      </c>
      <c r="F1" s="51" t="s">
        <v>269</v>
      </c>
      <c r="G1" s="51" t="s">
        <v>257</v>
      </c>
      <c r="H1" s="51" t="s">
        <v>270</v>
      </c>
      <c r="I1" s="51" t="s">
        <v>271</v>
      </c>
      <c r="J1" s="51" t="s">
        <v>272</v>
      </c>
      <c r="K1" s="51" t="s">
        <v>258</v>
      </c>
      <c r="L1" s="51" t="s">
        <v>164</v>
      </c>
      <c r="M1" s="51" t="s">
        <v>273</v>
      </c>
      <c r="N1" s="51" t="s">
        <v>274</v>
      </c>
      <c r="O1" s="57" t="s">
        <v>980</v>
      </c>
    </row>
    <row r="2" spans="1:15">
      <c r="A2" s="53" t="s">
        <v>57</v>
      </c>
      <c r="B2" s="56">
        <v>15</v>
      </c>
      <c r="C2" s="56">
        <v>0</v>
      </c>
      <c r="D2" s="56" t="s">
        <v>151</v>
      </c>
      <c r="E2" s="54" t="s">
        <v>70</v>
      </c>
      <c r="F2" s="56" t="s">
        <v>144</v>
      </c>
      <c r="G2" s="56">
        <v>0</v>
      </c>
      <c r="H2" s="56">
        <v>0</v>
      </c>
      <c r="I2" s="56" t="s">
        <v>158</v>
      </c>
      <c r="J2" s="55">
        <v>0</v>
      </c>
      <c r="K2" s="52" t="s">
        <v>160</v>
      </c>
      <c r="L2" s="52" t="s">
        <v>15</v>
      </c>
      <c r="M2" s="55">
        <v>1002</v>
      </c>
      <c r="N2" s="52" t="s">
        <v>191</v>
      </c>
      <c r="O2" s="381" t="s">
        <v>981</v>
      </c>
    </row>
    <row r="3" spans="1:15">
      <c r="B3" s="56"/>
      <c r="C3" s="56"/>
      <c r="D3" s="56" t="s">
        <v>163</v>
      </c>
      <c r="F3" s="56"/>
      <c r="J3" s="55" t="s">
        <v>152</v>
      </c>
      <c r="L3" s="52" t="s">
        <v>166</v>
      </c>
      <c r="M3" s="55">
        <v>1015</v>
      </c>
      <c r="O3" s="381" t="s">
        <v>983</v>
      </c>
    </row>
    <row r="4" spans="1:15">
      <c r="M4" s="55">
        <v>8004</v>
      </c>
      <c r="O4" s="381" t="s">
        <v>985</v>
      </c>
    </row>
    <row r="5" spans="1:15">
      <c r="J5" s="55"/>
      <c r="M5" s="55">
        <v>8014</v>
      </c>
      <c r="O5" s="381" t="s">
        <v>987</v>
      </c>
    </row>
    <row r="6" spans="1:15">
      <c r="M6" s="55">
        <v>9006</v>
      </c>
      <c r="O6" s="381" t="s">
        <v>989</v>
      </c>
    </row>
    <row r="7" spans="1:15">
      <c r="M7" s="55" t="s">
        <v>974</v>
      </c>
    </row>
    <row r="8" spans="1:15">
      <c r="M8" s="55" t="s">
        <v>72</v>
      </c>
    </row>
    <row r="11" spans="1:15">
      <c r="M11" s="57" t="s">
        <v>1171</v>
      </c>
    </row>
    <row r="12" spans="1:15">
      <c r="M12" s="55">
        <v>8014</v>
      </c>
    </row>
    <row r="14" spans="1:15">
      <c r="M14" s="55"/>
    </row>
    <row r="21" spans="13:13">
      <c r="M21" s="52" t="s">
        <v>1172</v>
      </c>
    </row>
  </sheetData>
  <sheetProtection algorithmName="SHA-512" hashValue="kmVFyApInaaSYvIb1Hjtq2Qh3OP+Cab877+DjraGy1yYCfIuM6FjvirZKZOupKEVyaJcSZ0F8rIsoQg3hcE1Qg==" saltValue="1x5DS1532PVoyWAxzhpoZw==" spinCount="100000" sheet="1" objects="1" scenarios="1" selectLockedCells="1" selectUnlockedCells="1"/>
  <conditionalFormatting sqref="A2">
    <cfRule type="expression" dxfId="1" priority="2">
      <formula>""</formula>
    </cfRule>
  </conditionalFormatting>
  <conditionalFormatting sqref="E2">
    <cfRule type="expression" dxfId="0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O28"/>
  <sheetViews>
    <sheetView workbookViewId="0">
      <selection activeCell="J1" sqref="J1"/>
    </sheetView>
  </sheetViews>
  <sheetFormatPr defaultColWidth="9.140625" defaultRowHeight="12.75"/>
  <cols>
    <col min="1" max="1" width="9.140625" style="52"/>
    <col min="2" max="2" width="10.7109375" style="52" bestFit="1" customWidth="1"/>
    <col min="3" max="3" width="10.85546875" style="52" bestFit="1" customWidth="1"/>
    <col min="4" max="4" width="9.7109375" style="52" bestFit="1" customWidth="1"/>
    <col min="5" max="5" width="10.28515625" style="52" bestFit="1" customWidth="1"/>
    <col min="6" max="6" width="5.5703125" style="52" bestFit="1" customWidth="1"/>
    <col min="7" max="7" width="7.140625" style="52" bestFit="1" customWidth="1"/>
    <col min="8" max="8" width="9.7109375" style="52" bestFit="1" customWidth="1"/>
    <col min="9" max="9" width="9.28515625" style="52" bestFit="1" customWidth="1"/>
    <col min="10" max="10" width="7.5703125" style="52" bestFit="1" customWidth="1"/>
    <col min="11" max="11" width="6.140625" style="52" bestFit="1" customWidth="1"/>
    <col min="12" max="12" width="9.140625" style="52" bestFit="1" customWidth="1"/>
    <col min="13" max="13" width="10.7109375" style="52" bestFit="1" customWidth="1"/>
    <col min="14" max="14" width="10.42578125" style="52" bestFit="1" customWidth="1"/>
    <col min="15" max="16384" width="9.140625" style="52"/>
  </cols>
  <sheetData>
    <row r="1" spans="1:15" s="57" customFormat="1">
      <c r="A1" s="51" t="s">
        <v>265</v>
      </c>
      <c r="B1" s="51" t="s">
        <v>193</v>
      </c>
      <c r="C1" s="51" t="s">
        <v>266</v>
      </c>
      <c r="D1" s="51" t="s">
        <v>267</v>
      </c>
      <c r="E1" s="51" t="s">
        <v>268</v>
      </c>
      <c r="F1" s="51" t="s">
        <v>269</v>
      </c>
      <c r="G1" s="51" t="s">
        <v>257</v>
      </c>
      <c r="H1" s="51" t="s">
        <v>270</v>
      </c>
      <c r="I1" s="51" t="s">
        <v>271</v>
      </c>
      <c r="J1" s="51" t="s">
        <v>272</v>
      </c>
      <c r="K1" s="51" t="s">
        <v>258</v>
      </c>
      <c r="L1" s="51" t="s">
        <v>164</v>
      </c>
      <c r="M1" s="51" t="s">
        <v>273</v>
      </c>
      <c r="N1" s="51" t="s">
        <v>274</v>
      </c>
      <c r="O1" s="57" t="s">
        <v>979</v>
      </c>
    </row>
    <row r="2" spans="1:15">
      <c r="A2" s="56" t="s">
        <v>58</v>
      </c>
      <c r="B2" s="56">
        <v>15</v>
      </c>
      <c r="C2" s="56">
        <v>0</v>
      </c>
      <c r="D2" s="66" t="s">
        <v>151</v>
      </c>
      <c r="E2" s="56" t="s">
        <v>70</v>
      </c>
      <c r="F2" s="56" t="s">
        <v>144</v>
      </c>
      <c r="G2" s="56">
        <v>0</v>
      </c>
      <c r="H2" s="56">
        <v>0</v>
      </c>
      <c r="I2" s="56" t="s">
        <v>158</v>
      </c>
      <c r="J2" s="56">
        <v>0</v>
      </c>
      <c r="K2" s="56" t="s">
        <v>158</v>
      </c>
      <c r="L2" s="52" t="s">
        <v>15</v>
      </c>
      <c r="M2" s="55" t="s">
        <v>974</v>
      </c>
      <c r="N2" s="52" t="s">
        <v>189</v>
      </c>
      <c r="O2" s="381" t="s">
        <v>981</v>
      </c>
    </row>
    <row r="3" spans="1:15">
      <c r="A3" s="56"/>
      <c r="B3" s="56"/>
      <c r="C3" s="56"/>
      <c r="D3" s="66" t="s">
        <v>163</v>
      </c>
      <c r="E3" s="56"/>
      <c r="F3" s="56" t="s">
        <v>145</v>
      </c>
      <c r="G3" s="56"/>
      <c r="H3" s="56"/>
      <c r="I3" s="56"/>
      <c r="J3" s="56"/>
      <c r="K3" s="56"/>
      <c r="L3" s="52" t="s">
        <v>16</v>
      </c>
      <c r="M3" s="55"/>
      <c r="N3" s="52" t="s">
        <v>191</v>
      </c>
      <c r="O3" s="381" t="s">
        <v>983</v>
      </c>
    </row>
    <row r="4" spans="1:15">
      <c r="A4" s="56"/>
      <c r="B4" s="56"/>
      <c r="C4" s="56"/>
      <c r="D4" s="56"/>
      <c r="E4" s="56"/>
      <c r="F4" s="56" t="s">
        <v>146</v>
      </c>
      <c r="G4" s="56"/>
      <c r="H4" s="56"/>
      <c r="I4" s="56"/>
      <c r="J4" s="56"/>
      <c r="K4" s="56"/>
      <c r="L4" s="52" t="s">
        <v>166</v>
      </c>
      <c r="M4" s="55"/>
      <c r="O4" s="381" t="s">
        <v>985</v>
      </c>
    </row>
    <row r="5" spans="1:15">
      <c r="L5" s="52" t="s">
        <v>168</v>
      </c>
      <c r="M5" s="55"/>
      <c r="O5" s="381" t="s">
        <v>987</v>
      </c>
    </row>
    <row r="6" spans="1:15">
      <c r="M6" s="55"/>
      <c r="O6" s="381" t="s">
        <v>989</v>
      </c>
    </row>
    <row r="7" spans="1:15">
      <c r="M7" s="55"/>
    </row>
    <row r="8" spans="1:15">
      <c r="M8" s="55"/>
    </row>
    <row r="15" spans="1:15">
      <c r="A15" s="51"/>
      <c r="B15" s="51"/>
    </row>
    <row r="28" spans="2:2">
      <c r="B28" s="66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O22"/>
  <sheetViews>
    <sheetView workbookViewId="0">
      <selection activeCell="J1" sqref="J1"/>
    </sheetView>
  </sheetViews>
  <sheetFormatPr defaultColWidth="9.140625" defaultRowHeight="12.75"/>
  <cols>
    <col min="1" max="1" width="7.140625" style="52" bestFit="1" customWidth="1"/>
    <col min="2" max="2" width="6.42578125" style="52" bestFit="1" customWidth="1"/>
    <col min="3" max="3" width="10.85546875" style="52" bestFit="1" customWidth="1"/>
    <col min="4" max="4" width="9.7109375" style="52" bestFit="1" customWidth="1"/>
    <col min="5" max="5" width="10.28515625" style="52" bestFit="1" customWidth="1"/>
    <col min="6" max="12" width="9.140625" style="52"/>
    <col min="13" max="13" width="10.7109375" style="52" bestFit="1" customWidth="1"/>
    <col min="14" max="14" width="10.42578125" style="52" bestFit="1" customWidth="1"/>
    <col min="15" max="16384" width="9.140625" style="52"/>
  </cols>
  <sheetData>
    <row r="1" spans="1:15" s="68" customFormat="1">
      <c r="A1" s="67" t="s">
        <v>265</v>
      </c>
      <c r="B1" s="67" t="s">
        <v>193</v>
      </c>
      <c r="C1" s="67" t="s">
        <v>266</v>
      </c>
      <c r="D1" s="67" t="s">
        <v>267</v>
      </c>
      <c r="E1" s="67" t="s">
        <v>268</v>
      </c>
      <c r="F1" s="67" t="s">
        <v>269</v>
      </c>
      <c r="G1" s="67" t="s">
        <v>257</v>
      </c>
      <c r="H1" s="67" t="s">
        <v>270</v>
      </c>
      <c r="I1" s="67" t="s">
        <v>271</v>
      </c>
      <c r="J1" s="67" t="s">
        <v>272</v>
      </c>
      <c r="K1" s="67" t="s">
        <v>258</v>
      </c>
      <c r="L1" s="67" t="s">
        <v>164</v>
      </c>
      <c r="M1" s="67" t="s">
        <v>273</v>
      </c>
      <c r="N1" s="67" t="s">
        <v>274</v>
      </c>
      <c r="O1" s="57" t="s">
        <v>975</v>
      </c>
    </row>
    <row r="2" spans="1:15">
      <c r="A2" s="56" t="s">
        <v>59</v>
      </c>
      <c r="B2" s="56">
        <v>16</v>
      </c>
      <c r="C2" s="56">
        <v>0</v>
      </c>
      <c r="D2" s="56" t="s">
        <v>151</v>
      </c>
      <c r="E2" s="56" t="s">
        <v>70</v>
      </c>
      <c r="F2" s="56" t="s">
        <v>144</v>
      </c>
      <c r="G2" s="56">
        <v>0</v>
      </c>
      <c r="H2" s="56">
        <v>0</v>
      </c>
      <c r="I2" s="56" t="s">
        <v>158</v>
      </c>
      <c r="J2" s="55" t="s">
        <v>152</v>
      </c>
      <c r="K2" s="52" t="s">
        <v>160</v>
      </c>
      <c r="L2" s="52" t="s">
        <v>15</v>
      </c>
      <c r="M2" s="55" t="s">
        <v>974</v>
      </c>
      <c r="N2" s="52" t="s">
        <v>191</v>
      </c>
      <c r="O2" s="381" t="s">
        <v>981</v>
      </c>
    </row>
    <row r="3" spans="1:15">
      <c r="A3" s="56"/>
      <c r="B3" s="56"/>
      <c r="C3" s="56"/>
      <c r="D3" s="56" t="s">
        <v>163</v>
      </c>
      <c r="E3" s="56"/>
      <c r="F3" s="56"/>
      <c r="G3" s="56"/>
      <c r="H3" s="56"/>
      <c r="I3" s="56"/>
      <c r="J3" s="55">
        <v>0</v>
      </c>
      <c r="M3" s="55">
        <v>9006</v>
      </c>
      <c r="O3" s="381" t="s">
        <v>983</v>
      </c>
    </row>
    <row r="4" spans="1:15">
      <c r="A4" s="56"/>
      <c r="B4" s="56"/>
      <c r="C4" s="56"/>
      <c r="D4" s="56"/>
      <c r="E4" s="56"/>
      <c r="F4" s="56"/>
      <c r="G4" s="56"/>
      <c r="H4" s="56"/>
      <c r="I4" s="56"/>
      <c r="M4" s="55">
        <v>8014</v>
      </c>
      <c r="O4" s="381" t="s">
        <v>985</v>
      </c>
    </row>
    <row r="5" spans="1:15">
      <c r="M5" s="55">
        <v>8004</v>
      </c>
      <c r="O5" s="381" t="s">
        <v>987</v>
      </c>
    </row>
    <row r="6" spans="1:15">
      <c r="M6" s="55">
        <v>1015</v>
      </c>
      <c r="O6" s="381" t="s">
        <v>989</v>
      </c>
    </row>
    <row r="7" spans="1:15">
      <c r="M7" s="55">
        <v>1002</v>
      </c>
    </row>
    <row r="8" spans="1:15">
      <c r="M8" s="55"/>
    </row>
    <row r="10" spans="1:15">
      <c r="M10" s="57" t="s">
        <v>1169</v>
      </c>
    </row>
    <row r="11" spans="1:15">
      <c r="M11" s="55">
        <v>8014</v>
      </c>
    </row>
    <row r="12" spans="1:15">
      <c r="M12" s="55"/>
    </row>
    <row r="13" spans="1:15">
      <c r="M13" s="55"/>
    </row>
    <row r="21" spans="10:10">
      <c r="J21" s="52" t="s">
        <v>1177</v>
      </c>
    </row>
    <row r="22" spans="10:10">
      <c r="J22" s="52" t="s">
        <v>1170</v>
      </c>
    </row>
  </sheetData>
  <sheetProtection algorithmName="SHA-512" hashValue="wSmviEH514XbvXWjZyP13cUwvLPUfOmBNI6yLAFF9hzh76RRIvLGDCwW8vjkS77CDYxgPayJShaqCErF+9uVvA==" saltValue="ZiB81Go47tHxbQVRpoRgV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H43"/>
  <sheetViews>
    <sheetView workbookViewId="0">
      <selection activeCell="A47" sqref="A47"/>
    </sheetView>
  </sheetViews>
  <sheetFormatPr defaultColWidth="9.140625" defaultRowHeight="12.75"/>
  <cols>
    <col min="1" max="4" width="65" style="356" customWidth="1"/>
    <col min="5" max="16384" width="9.140625" style="356"/>
  </cols>
  <sheetData>
    <row r="1" spans="1:8" s="354" customFormat="1">
      <c r="A1" s="353" t="s">
        <v>668</v>
      </c>
      <c r="B1" s="353" t="s">
        <v>669</v>
      </c>
      <c r="C1" s="353" t="s">
        <v>670</v>
      </c>
      <c r="D1" s="353" t="s">
        <v>671</v>
      </c>
      <c r="G1" s="355" t="s">
        <v>668</v>
      </c>
      <c r="H1" s="355">
        <v>1</v>
      </c>
    </row>
    <row r="2" spans="1:8" s="354" customFormat="1">
      <c r="A2" s="354" t="s">
        <v>249</v>
      </c>
      <c r="B2" s="354" t="s">
        <v>672</v>
      </c>
      <c r="C2" s="354" t="s">
        <v>673</v>
      </c>
      <c r="D2" s="354" t="s">
        <v>674</v>
      </c>
      <c r="G2" s="355" t="s">
        <v>669</v>
      </c>
      <c r="H2" s="355">
        <v>2</v>
      </c>
    </row>
    <row r="3" spans="1:8">
      <c r="A3" s="356" t="s">
        <v>5</v>
      </c>
      <c r="B3" s="356" t="s">
        <v>675</v>
      </c>
      <c r="C3" s="356" t="s">
        <v>676</v>
      </c>
      <c r="D3" s="356" t="s">
        <v>677</v>
      </c>
      <c r="G3" s="357" t="s">
        <v>670</v>
      </c>
      <c r="H3" s="357">
        <v>3</v>
      </c>
    </row>
    <row r="4" spans="1:8">
      <c r="A4" s="356" t="s">
        <v>7</v>
      </c>
      <c r="B4" s="356" t="s">
        <v>678</v>
      </c>
      <c r="C4" s="356" t="s">
        <v>679</v>
      </c>
      <c r="D4" s="356" t="s">
        <v>680</v>
      </c>
      <c r="G4" s="357" t="s">
        <v>671</v>
      </c>
      <c r="H4" s="357">
        <v>4</v>
      </c>
    </row>
    <row r="5" spans="1:8">
      <c r="A5" s="356" t="s">
        <v>8</v>
      </c>
      <c r="B5" s="356" t="s">
        <v>681</v>
      </c>
      <c r="C5" s="356" t="s">
        <v>682</v>
      </c>
      <c r="D5" s="356" t="s">
        <v>683</v>
      </c>
    </row>
    <row r="6" spans="1:8">
      <c r="A6" s="356" t="s">
        <v>9</v>
      </c>
      <c r="B6" s="356" t="s">
        <v>684</v>
      </c>
      <c r="C6" s="356" t="s">
        <v>9</v>
      </c>
      <c r="D6" s="356" t="s">
        <v>685</v>
      </c>
    </row>
    <row r="7" spans="1:8" s="354" customFormat="1">
      <c r="A7" s="354" t="s">
        <v>52</v>
      </c>
      <c r="B7" s="354" t="s">
        <v>686</v>
      </c>
      <c r="C7" s="354" t="s">
        <v>687</v>
      </c>
      <c r="D7" s="354" t="s">
        <v>688</v>
      </c>
    </row>
    <row r="8" spans="1:8">
      <c r="A8" s="356" t="s">
        <v>6</v>
      </c>
      <c r="B8" s="356" t="s">
        <v>689</v>
      </c>
      <c r="C8" s="356" t="s">
        <v>690</v>
      </c>
      <c r="D8" s="356" t="s">
        <v>691</v>
      </c>
    </row>
    <row r="9" spans="1:8">
      <c r="A9" s="356" t="s">
        <v>51</v>
      </c>
      <c r="B9" s="356" t="s">
        <v>692</v>
      </c>
      <c r="C9" s="356" t="s">
        <v>693</v>
      </c>
      <c r="D9" s="356" t="s">
        <v>694</v>
      </c>
    </row>
    <row r="10" spans="1:8">
      <c r="A10" s="356" t="s">
        <v>12</v>
      </c>
      <c r="B10" s="356" t="s">
        <v>695</v>
      </c>
      <c r="C10" s="356" t="s">
        <v>696</v>
      </c>
      <c r="D10" s="356" t="s">
        <v>697</v>
      </c>
    </row>
    <row r="11" spans="1:8">
      <c r="A11" s="356" t="s">
        <v>1</v>
      </c>
      <c r="B11" s="356" t="s">
        <v>698</v>
      </c>
      <c r="C11" s="356" t="s">
        <v>699</v>
      </c>
      <c r="D11" s="356" t="s">
        <v>700</v>
      </c>
    </row>
    <row r="12" spans="1:8" s="354" customFormat="1">
      <c r="A12" s="354" t="s">
        <v>53</v>
      </c>
      <c r="B12" s="354" t="s">
        <v>701</v>
      </c>
      <c r="C12" s="354" t="s">
        <v>702</v>
      </c>
      <c r="D12" s="354" t="s">
        <v>703</v>
      </c>
    </row>
    <row r="13" spans="1:8">
      <c r="A13" s="356" t="s">
        <v>2</v>
      </c>
      <c r="B13" s="356" t="s">
        <v>704</v>
      </c>
      <c r="C13" s="356" t="s">
        <v>704</v>
      </c>
      <c r="D13" s="356" t="s">
        <v>705</v>
      </c>
    </row>
    <row r="14" spans="1:8">
      <c r="A14" s="356" t="s">
        <v>275</v>
      </c>
      <c r="B14" s="356" t="s">
        <v>706</v>
      </c>
      <c r="C14" s="356" t="s">
        <v>707</v>
      </c>
      <c r="D14" s="356" t="s">
        <v>708</v>
      </c>
    </row>
    <row r="15" spans="1:8">
      <c r="A15" s="356" t="s">
        <v>54</v>
      </c>
      <c r="B15" s="356" t="s">
        <v>709</v>
      </c>
      <c r="C15" s="356" t="s">
        <v>710</v>
      </c>
      <c r="D15" s="356" t="s">
        <v>711</v>
      </c>
    </row>
    <row r="16" spans="1:8">
      <c r="A16" s="356" t="s">
        <v>63</v>
      </c>
      <c r="B16" s="356" t="s">
        <v>712</v>
      </c>
      <c r="C16" s="356" t="s">
        <v>713</v>
      </c>
      <c r="D16" s="356" t="s">
        <v>714</v>
      </c>
    </row>
    <row r="17" spans="1:4">
      <c r="A17" s="356" t="s">
        <v>67</v>
      </c>
      <c r="B17" s="356" t="s">
        <v>715</v>
      </c>
      <c r="C17" s="356" t="s">
        <v>716</v>
      </c>
      <c r="D17" s="356" t="s">
        <v>717</v>
      </c>
    </row>
    <row r="18" spans="1:4">
      <c r="A18" s="356" t="s">
        <v>10</v>
      </c>
      <c r="B18" s="356" t="s">
        <v>718</v>
      </c>
      <c r="C18" s="356" t="s">
        <v>719</v>
      </c>
      <c r="D18" s="356" t="s">
        <v>720</v>
      </c>
    </row>
    <row r="19" spans="1:4">
      <c r="A19" s="356" t="s">
        <v>68</v>
      </c>
      <c r="B19" s="356" t="s">
        <v>721</v>
      </c>
      <c r="C19" s="356" t="s">
        <v>722</v>
      </c>
      <c r="D19" s="356" t="s">
        <v>723</v>
      </c>
    </row>
    <row r="20" spans="1:4">
      <c r="A20" s="356" t="s">
        <v>14</v>
      </c>
      <c r="B20" s="356" t="s">
        <v>724</v>
      </c>
      <c r="C20" s="356" t="s">
        <v>725</v>
      </c>
      <c r="D20" s="356" t="s">
        <v>726</v>
      </c>
    </row>
    <row r="21" spans="1:4">
      <c r="A21" s="356" t="s">
        <v>73</v>
      </c>
      <c r="B21" s="356" t="s">
        <v>727</v>
      </c>
      <c r="C21" s="356" t="s">
        <v>728</v>
      </c>
      <c r="D21" s="356" t="s">
        <v>729</v>
      </c>
    </row>
    <row r="22" spans="1:4">
      <c r="A22" s="356" t="s">
        <v>465</v>
      </c>
      <c r="B22" s="356" t="s">
        <v>730</v>
      </c>
      <c r="C22" s="356" t="s">
        <v>731</v>
      </c>
      <c r="D22" s="356" t="s">
        <v>732</v>
      </c>
    </row>
    <row r="23" spans="1:4">
      <c r="A23" s="356" t="s">
        <v>150</v>
      </c>
      <c r="B23" s="356" t="s">
        <v>733</v>
      </c>
      <c r="C23" s="356" t="s">
        <v>734</v>
      </c>
      <c r="D23" s="356" t="s">
        <v>735</v>
      </c>
    </row>
    <row r="24" spans="1:4">
      <c r="A24" s="356" t="s">
        <v>157</v>
      </c>
      <c r="B24" s="356" t="s">
        <v>736</v>
      </c>
      <c r="C24" s="356" t="s">
        <v>737</v>
      </c>
      <c r="D24" s="356" t="s">
        <v>738</v>
      </c>
    </row>
    <row r="25" spans="1:4">
      <c r="A25" s="356" t="s">
        <v>164</v>
      </c>
      <c r="B25" s="356" t="s">
        <v>739</v>
      </c>
      <c r="C25" s="356" t="s">
        <v>740</v>
      </c>
      <c r="D25" s="356" t="s">
        <v>741</v>
      </c>
    </row>
    <row r="26" spans="1:4">
      <c r="A26" s="356" t="s">
        <v>170</v>
      </c>
      <c r="B26" s="356" t="s">
        <v>742</v>
      </c>
      <c r="C26" s="356" t="s">
        <v>743</v>
      </c>
      <c r="D26" s="356" t="s">
        <v>744</v>
      </c>
    </row>
    <row r="27" spans="1:4">
      <c r="A27" s="356" t="s">
        <v>188</v>
      </c>
      <c r="B27" s="356" t="s">
        <v>745</v>
      </c>
      <c r="C27" s="356" t="s">
        <v>746</v>
      </c>
      <c r="D27" s="356" t="s">
        <v>747</v>
      </c>
    </row>
    <row r="28" spans="1:4">
      <c r="A28" s="356" t="s">
        <v>307</v>
      </c>
      <c r="B28" s="356" t="s">
        <v>748</v>
      </c>
      <c r="C28" s="356" t="s">
        <v>749</v>
      </c>
      <c r="D28" s="356" t="s">
        <v>750</v>
      </c>
    </row>
    <row r="29" spans="1:4">
      <c r="A29" s="356" t="s">
        <v>308</v>
      </c>
      <c r="B29" s="356" t="s">
        <v>751</v>
      </c>
      <c r="C29" s="356" t="s">
        <v>752</v>
      </c>
      <c r="D29" s="356" t="s">
        <v>753</v>
      </c>
    </row>
    <row r="30" spans="1:4" s="354" customFormat="1">
      <c r="A30" s="354" t="s">
        <v>3</v>
      </c>
      <c r="B30" s="354" t="s">
        <v>754</v>
      </c>
      <c r="C30" s="354" t="s">
        <v>755</v>
      </c>
      <c r="D30" s="354" t="s">
        <v>756</v>
      </c>
    </row>
    <row r="31" spans="1:4">
      <c r="A31" s="356" t="s">
        <v>261</v>
      </c>
      <c r="B31" s="356" t="s">
        <v>757</v>
      </c>
      <c r="C31" s="356" t="s">
        <v>758</v>
      </c>
      <c r="D31" s="356" t="s">
        <v>759</v>
      </c>
    </row>
    <row r="32" spans="1:4">
      <c r="A32" s="356" t="s">
        <v>760</v>
      </c>
      <c r="B32" s="356" t="s">
        <v>761</v>
      </c>
      <c r="C32" s="356" t="s">
        <v>762</v>
      </c>
      <c r="D32" s="356" t="s">
        <v>763</v>
      </c>
    </row>
    <row r="33" spans="1:4">
      <c r="A33" s="356" t="s">
        <v>278</v>
      </c>
      <c r="B33" s="356" t="s">
        <v>764</v>
      </c>
      <c r="C33" s="356" t="s">
        <v>765</v>
      </c>
      <c r="D33" s="356" t="s">
        <v>766</v>
      </c>
    </row>
    <row r="34" spans="1:4">
      <c r="A34" s="356" t="s">
        <v>279</v>
      </c>
      <c r="B34" s="356" t="s">
        <v>767</v>
      </c>
      <c r="C34" s="356" t="s">
        <v>768</v>
      </c>
      <c r="D34" s="356" t="s">
        <v>769</v>
      </c>
    </row>
    <row r="35" spans="1:4">
      <c r="A35" s="356" t="s">
        <v>280</v>
      </c>
      <c r="B35" s="356" t="s">
        <v>770</v>
      </c>
      <c r="C35" s="356" t="s">
        <v>771</v>
      </c>
      <c r="D35" s="356" t="s">
        <v>772</v>
      </c>
    </row>
    <row r="36" spans="1:4">
      <c r="A36" s="356" t="s">
        <v>281</v>
      </c>
      <c r="B36" s="356" t="s">
        <v>773</v>
      </c>
      <c r="C36" s="356" t="s">
        <v>774</v>
      </c>
      <c r="D36" s="356" t="s">
        <v>775</v>
      </c>
    </row>
    <row r="37" spans="1:4">
      <c r="A37" s="356" t="s">
        <v>282</v>
      </c>
      <c r="B37" s="356" t="s">
        <v>776</v>
      </c>
      <c r="C37" s="356" t="s">
        <v>777</v>
      </c>
      <c r="D37" s="356" t="s">
        <v>778</v>
      </c>
    </row>
    <row r="38" spans="1:4">
      <c r="A38" s="356" t="s">
        <v>283</v>
      </c>
      <c r="B38" s="356" t="s">
        <v>779</v>
      </c>
      <c r="C38" s="356" t="s">
        <v>780</v>
      </c>
      <c r="D38" s="356" t="s">
        <v>781</v>
      </c>
    </row>
    <row r="39" spans="1:4">
      <c r="A39" s="356" t="s">
        <v>284</v>
      </c>
      <c r="B39" s="356" t="s">
        <v>782</v>
      </c>
      <c r="C39" s="356" t="s">
        <v>783</v>
      </c>
      <c r="D39" s="356" t="s">
        <v>784</v>
      </c>
    </row>
    <row r="40" spans="1:4">
      <c r="A40" s="356" t="s">
        <v>285</v>
      </c>
      <c r="B40" s="356" t="s">
        <v>785</v>
      </c>
      <c r="C40" s="356" t="s">
        <v>786</v>
      </c>
      <c r="D40" s="356" t="s">
        <v>787</v>
      </c>
    </row>
    <row r="41" spans="1:4">
      <c r="A41" s="356" t="s">
        <v>286</v>
      </c>
      <c r="B41" s="356" t="s">
        <v>788</v>
      </c>
      <c r="C41" s="356" t="s">
        <v>789</v>
      </c>
      <c r="D41" s="356" t="s">
        <v>790</v>
      </c>
    </row>
    <row r="42" spans="1:4">
      <c r="A42" s="356" t="s">
        <v>17</v>
      </c>
      <c r="B42" s="356" t="s">
        <v>791</v>
      </c>
      <c r="C42" s="356" t="s">
        <v>792</v>
      </c>
      <c r="D42" s="356" t="s">
        <v>793</v>
      </c>
    </row>
    <row r="43" spans="1:4">
      <c r="A43" s="356" t="s">
        <v>196</v>
      </c>
      <c r="B43" s="356" t="s">
        <v>794</v>
      </c>
      <c r="C43" s="356" t="s">
        <v>795</v>
      </c>
      <c r="D43" s="356" t="s">
        <v>796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R48"/>
  <sheetViews>
    <sheetView zoomScale="90" zoomScaleNormal="90" zoomScaleSheetLayoutView="75" workbookViewId="0">
      <selection activeCell="A50" sqref="A50"/>
    </sheetView>
  </sheetViews>
  <sheetFormatPr defaultColWidth="9.140625" defaultRowHeight="12.75"/>
  <cols>
    <col min="1" max="1" width="10.140625" style="92" customWidth="1"/>
    <col min="2" max="2" width="7.28515625" style="92" bestFit="1" customWidth="1"/>
    <col min="3" max="8" width="10.140625" style="92" customWidth="1"/>
    <col min="9" max="9" width="14.85546875" style="92" customWidth="1"/>
    <col min="10" max="14" width="10.140625" style="92" customWidth="1"/>
    <col min="15" max="15" width="31" style="92" customWidth="1"/>
    <col min="16" max="16" width="26.5703125" style="92" customWidth="1"/>
    <col min="17" max="17" width="31" style="92" customWidth="1"/>
    <col min="18" max="16384" width="9.140625" style="92"/>
  </cols>
  <sheetData>
    <row r="1" spans="1:18" s="78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49</v>
      </c>
    </row>
    <row r="2" spans="1:18" s="78" customFormat="1" ht="15.75" customHeight="1">
      <c r="A2" s="4" t="s">
        <v>4</v>
      </c>
      <c r="B2" s="4"/>
      <c r="C2" s="4"/>
      <c r="D2" s="4"/>
      <c r="E2" s="79"/>
      <c r="F2" s="79"/>
      <c r="G2" s="79"/>
      <c r="H2" s="79"/>
      <c r="I2" s="79"/>
      <c r="J2" s="5" t="s">
        <v>50</v>
      </c>
      <c r="K2" s="79"/>
      <c r="L2" s="5" t="s">
        <v>13</v>
      </c>
      <c r="M2" s="79"/>
      <c r="N2" s="79"/>
      <c r="O2" s="80"/>
      <c r="P2" s="80"/>
      <c r="Q2" s="80" t="s">
        <v>0</v>
      </c>
    </row>
    <row r="3" spans="1:18" s="84" customFormat="1" ht="40.5" customHeight="1">
      <c r="A3" s="369" t="str">
        <f>VLOOKUP('Nemo překlady'!A2,'Nemo překlady'!A:D,VLOOKUP($Q$3,'Nemo překlady'!$G$1:$H$4,2,0),0)</f>
        <v>Objednávkový formulář látkové rolety</v>
      </c>
      <c r="B3" s="81"/>
      <c r="C3" s="81"/>
      <c r="D3" s="81"/>
      <c r="E3" s="81"/>
      <c r="F3" s="82"/>
      <c r="G3" s="83"/>
      <c r="I3" s="85"/>
      <c r="J3" s="85"/>
      <c r="K3" s="85"/>
      <c r="L3" s="85"/>
      <c r="M3" s="85"/>
      <c r="N3" s="85"/>
      <c r="Q3" s="358" t="s">
        <v>973</v>
      </c>
    </row>
    <row r="4" spans="1:18" s="89" customFormat="1" ht="20.25" customHeight="1">
      <c r="A4" s="87" t="s">
        <v>287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P4" s="90"/>
      <c r="Q4" s="90"/>
    </row>
    <row r="5" spans="1:18" s="89" customFormat="1" ht="15" customHeight="1" thickBot="1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P5" s="91"/>
      <c r="Q5" s="91"/>
    </row>
    <row r="6" spans="1:18" s="89" customFormat="1" ht="15" customHeight="1" thickBot="1">
      <c r="A6" s="544" t="str">
        <f>VLOOKUP('Nemo překlady'!A3,'Nemo překlady'!A:D,VLOOKUP($Q$3,'Nemo překlady'!$G$1:$H$4,2,0),0)</f>
        <v>Objednávka</v>
      </c>
      <c r="B6" s="545"/>
      <c r="C6" s="545"/>
      <c r="D6" s="545"/>
      <c r="E6" s="545"/>
      <c r="F6" s="546"/>
      <c r="H6" s="544" t="str">
        <f>VLOOKUP('Nemo překlady'!A8,'Nemo překlady'!A:D,VLOOKUP($Q$3,'Nemo překlady'!$G$1:$H$4,2,0),0)</f>
        <v>Objednatel</v>
      </c>
      <c r="I6" s="545"/>
      <c r="J6" s="545"/>
      <c r="K6" s="545"/>
      <c r="L6" s="546"/>
      <c r="M6" s="88"/>
      <c r="N6" s="88"/>
    </row>
    <row r="7" spans="1:18" s="89" customFormat="1" ht="15" customHeight="1" thickTop="1">
      <c r="A7" s="547" t="str">
        <f>VLOOKUP('Nemo překlady'!A4,'Nemo překlady'!A:D,VLOOKUP($Q$3,'Nemo překlady'!$G$1:$H$4,2,0),0)</f>
        <v>Číslo zakázky:</v>
      </c>
      <c r="B7" s="583"/>
      <c r="C7" s="581"/>
      <c r="D7" s="581"/>
      <c r="E7" s="581"/>
      <c r="F7" s="582"/>
      <c r="H7" s="551" t="str">
        <f>VLOOKUP('Nemo překlady'!A9,'Nemo překlady'!A:D,VLOOKUP($Q$3,'Nemo překlady'!$G$1:$H$4,2,0),0)</f>
        <v>IČ:</v>
      </c>
      <c r="I7" s="552"/>
      <c r="J7" s="553"/>
      <c r="K7" s="554"/>
      <c r="L7" s="555"/>
      <c r="M7" s="88"/>
      <c r="N7" s="88"/>
    </row>
    <row r="8" spans="1:18" s="89" customFormat="1" ht="15" customHeight="1">
      <c r="A8" s="523"/>
      <c r="B8" s="584"/>
      <c r="C8" s="579"/>
      <c r="D8" s="579"/>
      <c r="E8" s="579"/>
      <c r="F8" s="580"/>
      <c r="H8" s="523" t="str">
        <f>VLOOKUP('Nemo překlady'!A10,'Nemo překlady'!A:D,VLOOKUP($Q$3,'Nemo překlady'!$G$1:$H$4,2,0),0)</f>
        <v>DIČ:</v>
      </c>
      <c r="I8" s="524"/>
      <c r="J8" s="556"/>
      <c r="K8" s="557"/>
      <c r="L8" s="558"/>
      <c r="M8" s="88"/>
      <c r="N8" s="88"/>
    </row>
    <row r="9" spans="1:18" s="89" customFormat="1" ht="15" customHeight="1">
      <c r="A9" s="523" t="str">
        <f>VLOOKUP('Nemo překlady'!A5,'Nemo překlady'!A:D,VLOOKUP($Q$3,'Nemo překlady'!$G$1:$H$4,2,0),0)</f>
        <v>Objednáno dne:</v>
      </c>
      <c r="B9" s="584"/>
      <c r="C9" s="579"/>
      <c r="D9" s="579"/>
      <c r="E9" s="579"/>
      <c r="F9" s="580"/>
      <c r="H9" s="527" t="str">
        <f>VLOOKUP('Nemo překlady'!A11,'Nemo překlady'!A:D,VLOOKUP($Q$3,'Nemo překlady'!$G$1:$H$4,2,0),0)</f>
        <v>Fakturační adresa:</v>
      </c>
      <c r="I9" s="528"/>
      <c r="J9" s="529"/>
      <c r="K9" s="530"/>
      <c r="L9" s="531"/>
      <c r="M9" s="88"/>
      <c r="N9" s="88"/>
    </row>
    <row r="10" spans="1:18" s="89" customFormat="1" ht="15" customHeight="1">
      <c r="A10" s="523"/>
      <c r="B10" s="584"/>
      <c r="C10" s="579"/>
      <c r="D10" s="579"/>
      <c r="E10" s="579"/>
      <c r="F10" s="580"/>
      <c r="H10" s="527"/>
      <c r="I10" s="528"/>
      <c r="J10" s="529"/>
      <c r="K10" s="530"/>
      <c r="L10" s="531"/>
      <c r="M10" s="88"/>
      <c r="N10" s="88"/>
    </row>
    <row r="11" spans="1:18" ht="15" customHeight="1">
      <c r="A11" s="523" t="str">
        <f>VLOOKUP('Nemo překlady'!A6,'Nemo překlady'!A:D,VLOOKUP($Q$3,'Nemo překlady'!$G$1:$H$4,2,0),0)</f>
        <v>Telefon:</v>
      </c>
      <c r="B11" s="584"/>
      <c r="C11" s="579"/>
      <c r="D11" s="579"/>
      <c r="E11" s="579"/>
      <c r="F11" s="580"/>
      <c r="H11" s="527"/>
      <c r="I11" s="528"/>
      <c r="J11" s="532"/>
      <c r="K11" s="533"/>
      <c r="L11" s="534"/>
      <c r="M11" s="93"/>
      <c r="N11" s="93"/>
    </row>
    <row r="12" spans="1:18" ht="15" customHeight="1">
      <c r="A12" s="523"/>
      <c r="B12" s="584"/>
      <c r="C12" s="579"/>
      <c r="D12" s="579"/>
      <c r="E12" s="579"/>
      <c r="F12" s="580"/>
      <c r="H12" s="535" t="str">
        <f>VLOOKUP('Nemo překlady'!A12,'Nemo překlady'!A:D,VLOOKUP($Q$3,'Nemo překlady'!$G$1:$H$4,2,0),0)</f>
        <v>Dodací adresa:</v>
      </c>
      <c r="I12" s="536"/>
      <c r="J12" s="541"/>
      <c r="K12" s="542"/>
      <c r="L12" s="543"/>
      <c r="M12" s="93"/>
      <c r="N12" s="93"/>
    </row>
    <row r="13" spans="1:18" ht="15" customHeight="1">
      <c r="A13" s="523" t="str">
        <f>VLOOKUP('Nemo překlady'!A7,'Nemo překlady'!A:D,VLOOKUP($Q$3,'Nemo překlady'!$G$1:$H$4,2,0),0)</f>
        <v>Termín dodání:</v>
      </c>
      <c r="B13" s="584"/>
      <c r="C13" s="579"/>
      <c r="D13" s="579"/>
      <c r="E13" s="579"/>
      <c r="F13" s="580"/>
      <c r="H13" s="537"/>
      <c r="I13" s="538"/>
      <c r="J13" s="541"/>
      <c r="K13" s="542"/>
      <c r="L13" s="543"/>
      <c r="M13" s="93"/>
      <c r="N13" s="93"/>
    </row>
    <row r="14" spans="1:18" ht="15" customHeight="1" thickBot="1">
      <c r="A14" s="562"/>
      <c r="B14" s="587"/>
      <c r="C14" s="585"/>
      <c r="D14" s="585"/>
      <c r="E14" s="585"/>
      <c r="F14" s="586"/>
      <c r="H14" s="539"/>
      <c r="I14" s="540"/>
      <c r="J14" s="566"/>
      <c r="K14" s="567"/>
      <c r="L14" s="568"/>
      <c r="M14" s="93"/>
      <c r="N14" s="93"/>
    </row>
    <row r="15" spans="1:18" ht="21.75" customHeight="1" thickBot="1">
      <c r="A15" s="94"/>
      <c r="B15" s="94"/>
      <c r="C15" s="95"/>
      <c r="D15" s="95"/>
      <c r="E15" s="569"/>
      <c r="F15" s="569"/>
      <c r="G15" s="569"/>
      <c r="H15" s="569"/>
      <c r="I15" s="569"/>
      <c r="J15" s="93"/>
      <c r="K15" s="93"/>
      <c r="L15" s="93"/>
      <c r="M15" s="93"/>
      <c r="N15" s="93"/>
      <c r="P15" s="94"/>
      <c r="Q15" s="94"/>
    </row>
    <row r="16" spans="1:18" s="97" customFormat="1" ht="36.75" customHeight="1" thickBot="1">
      <c r="A16" s="360" t="str">
        <f>VLOOKUP('Nemo překlady'!A13,'Nemo překlady'!A:D,VLOOKUP($Q$3,'Nemo překlady'!$G$1:$H$4,2,0),0)</f>
        <v>Pozice</v>
      </c>
      <c r="B16" s="361" t="str">
        <f>VLOOKUP('Nemo překlady'!A14,'Nemo překlady'!A:D,VLOOKUP($Q$3,'Nemo překlady'!$G$1:$H$4,2,0),0)</f>
        <v>Počet ks</v>
      </c>
      <c r="C16" s="362" t="str">
        <f>VLOOKUP('Nemo překlady'!A15,'Nemo překlady'!A:D,VLOOKUP($Q$3,'Nemo překlady'!$G$1:$H$4,2,0),0)</f>
        <v>Typ výrobku</v>
      </c>
      <c r="D16" s="362" t="str">
        <f>VLOOKUP('Nemo překlady'!A16,'Nemo překlady'!A:D,VLOOKUP($Q$3,'Nemo překlady'!$G$1:$H$4,2,0),0)</f>
        <v>Rozměr navíjecí trubky</v>
      </c>
      <c r="E16" s="362" t="str">
        <f>VLOOKUP('Nemo překlady'!A17,'Nemo překlady'!A:D,VLOOKUP($Q$3,'Nemo překlady'!$G$1:$H$4,2,0),0)</f>
        <v>Šířka (mm)</v>
      </c>
      <c r="F16" s="362" t="str">
        <f>VLOOKUP('Nemo překlady'!A18,'Nemo překlady'!A:D,VLOOKUP($Q$3,'Nemo překlady'!$G$1:$H$4,2,0),0)</f>
        <v>Výška (mm)</v>
      </c>
      <c r="G16" s="362" t="str">
        <f>VLOOKUP('Nemo překlady'!A19,'Nemo překlady'!A:D,VLOOKUP($Q$3,'Nemo překlady'!$G$1:$H$4,2,0),0)</f>
        <v>Ovládání L/P</v>
      </c>
      <c r="H16" s="362" t="str">
        <f>VLOOKUP('Nemo překlady'!A20,'Nemo překlady'!A:D,VLOOKUP($Q$3,'Nemo překlady'!$G$1:$H$4,2,0),0)</f>
        <v>Ovládání délka (mm)</v>
      </c>
      <c r="I16" s="362" t="str">
        <f>VLOOKUP('Nemo překlady'!A21,'Nemo překlady'!A:D,VLOOKUP($Q$3,'Nemo překlady'!$G$1:$H$4,2,0),0)</f>
        <v>Barva látky</v>
      </c>
      <c r="J16" s="362" t="str">
        <f>VLOOKUP('Nemo překlady'!A22,'Nemo překlady'!A:D,VLOOKUP($Q$3,'Nemo překlady'!$G$1:$H$4,2,0),0)</f>
        <v>Návin látky A/B/C</v>
      </c>
      <c r="K16" s="362" t="str">
        <f>VLOOKUP('Nemo překlady'!A23,'Nemo překlady'!A:D,VLOOKUP($Q$3,'Nemo překlady'!$G$1:$H$4,2,0),0)</f>
        <v>Dolní lišta</v>
      </c>
      <c r="L16" s="362" t="str">
        <f>VLOOKUP('Nemo překlady'!A24,'Nemo překlady'!A:D,VLOOKUP($Q$3,'Nemo překlady'!$G$1:$H$4,2,0),0)</f>
        <v>Barva lakovaných komponent</v>
      </c>
      <c r="M16" s="362" t="str">
        <f>VLOOKUP('Nemo překlady'!A25,'Nemo překlady'!A:D,VLOOKUP($Q$3,'Nemo překlady'!$G$1:$H$4,2,0),0)</f>
        <v>Uchycení</v>
      </c>
      <c r="N16" s="373" t="s">
        <v>975</v>
      </c>
      <c r="O16" s="363" t="str">
        <f>VLOOKUP('Nemo překlady'!A26,'Nemo překlady'!A:D,VLOOKUP($Q$3,'Nemo překlady'!$G$1:$H$4,2,0),0)</f>
        <v>Ověření š/hm.</v>
      </c>
      <c r="P16" s="364" t="str">
        <f>VLOOKUP('Nemo překlady'!A27,'Nemo překlady'!A:D,VLOOKUP($Q$3,'Nemo překlady'!$G$1:$H$4,2,0),0)</f>
        <v>Ověření v</v>
      </c>
      <c r="Q16" s="364" t="str">
        <f>VLOOKUP('Nemo překlady'!A28,'Nemo překlady'!A:D,VLOOKUP($Q$3,'Nemo překlady'!$G$1:$H$4,2,0),0)</f>
        <v>Poznámka</v>
      </c>
      <c r="R16" s="96"/>
    </row>
    <row r="17" spans="1:18" ht="15" customHeight="1" thickBot="1">
      <c r="A17" s="98">
        <v>1</v>
      </c>
      <c r="B17" s="98">
        <v>2</v>
      </c>
      <c r="C17" s="98">
        <v>3</v>
      </c>
      <c r="D17" s="98">
        <v>4</v>
      </c>
      <c r="E17" s="98">
        <v>5</v>
      </c>
      <c r="F17" s="98">
        <v>6</v>
      </c>
      <c r="G17" s="98">
        <v>7</v>
      </c>
      <c r="H17" s="98">
        <v>8</v>
      </c>
      <c r="I17" s="98">
        <v>9</v>
      </c>
      <c r="J17" s="98">
        <v>10</v>
      </c>
      <c r="K17" s="98">
        <v>11</v>
      </c>
      <c r="L17" s="98">
        <v>12</v>
      </c>
      <c r="M17" s="98">
        <v>13</v>
      </c>
      <c r="N17" s="98">
        <v>14</v>
      </c>
      <c r="O17" s="99"/>
      <c r="Q17" s="94"/>
      <c r="R17" s="94"/>
    </row>
    <row r="18" spans="1:18" ht="21" customHeight="1">
      <c r="A18" s="126"/>
      <c r="B18" s="101"/>
      <c r="C18" s="155" t="str">
        <f>IF($B18=""," ","RRb")</f>
        <v xml:space="preserve"> </v>
      </c>
      <c r="D18" s="155" t="str">
        <f>IF($B18=""," ",15)</f>
        <v xml:space="preserve"> </v>
      </c>
      <c r="E18" s="102"/>
      <c r="F18" s="102"/>
      <c r="G18" s="103"/>
      <c r="H18" s="102"/>
      <c r="I18" s="103"/>
      <c r="J18" s="103"/>
      <c r="K18" s="103"/>
      <c r="L18" s="103"/>
      <c r="M18" s="103"/>
      <c r="N18" s="376"/>
      <c r="O18" s="453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P18" s="348" t="str">
        <f>IF($I18&lt;&gt;"",IF(OR(AND(VLOOKUP($I18,help_látky!$A$3:$C$298,3,FALSE)&lt;=help_látky!$K$1,$F18&lt;=VLOOKUP($D18,help_látky!$G$2:$L$8,5,FALSE)),AND(VLOOKUP($I18,help_látky!$A$3:$C$146,3,FALSE)&gt;help_látky!$K$1,$F18&lt;=VLOOKUP($D18,help_látky!$G$2:$L$8,6,FALSE))),"OK","Překročena max.výška látky"),"")</f>
        <v/>
      </c>
      <c r="Q18" s="345"/>
      <c r="R18" s="94"/>
    </row>
    <row r="19" spans="1:18" ht="21" customHeight="1">
      <c r="A19" s="127"/>
      <c r="B19" s="105"/>
      <c r="C19" s="156" t="str">
        <f t="shared" ref="C19:C28" si="0">IF($B19=""," ","RRb")</f>
        <v xml:space="preserve"> </v>
      </c>
      <c r="D19" s="157" t="str">
        <f t="shared" ref="D19:D28" si="1">IF($B19=""," ",15)</f>
        <v xml:space="preserve"> </v>
      </c>
      <c r="E19" s="106"/>
      <c r="F19" s="106"/>
      <c r="G19" s="107"/>
      <c r="H19" s="106"/>
      <c r="I19" s="107"/>
      <c r="J19" s="107"/>
      <c r="K19" s="107"/>
      <c r="L19" s="107"/>
      <c r="M19" s="107"/>
      <c r="N19" s="377"/>
      <c r="O19" s="454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P19" s="349" t="str">
        <f>IF($I19&lt;&gt;"",IF(OR(AND(VLOOKUP($I19,help_látky!$A$3:$C$298,3,FALSE)&lt;=help_látky!$K$1,$F19&lt;=VLOOKUP($D19,help_látky!$G$2:$L$8,5,FALSE)),AND(VLOOKUP($I19,help_látky!$A$3:$C$146,3,FALSE)&gt;help_látky!$K$1,$F19&lt;=VLOOKUP($D19,help_látky!$G$2:$L$8,6,FALSE))),"OK","Překročena max.výška látky"),"")</f>
        <v/>
      </c>
      <c r="Q19" s="346"/>
      <c r="R19" s="94"/>
    </row>
    <row r="20" spans="1:18" ht="21" customHeight="1">
      <c r="A20" s="127"/>
      <c r="B20" s="105"/>
      <c r="C20" s="157" t="str">
        <f t="shared" si="0"/>
        <v xml:space="preserve"> </v>
      </c>
      <c r="D20" s="157" t="str">
        <f t="shared" si="1"/>
        <v xml:space="preserve"> </v>
      </c>
      <c r="E20" s="106"/>
      <c r="F20" s="106"/>
      <c r="G20" s="107"/>
      <c r="H20" s="106"/>
      <c r="I20" s="107"/>
      <c r="J20" s="107"/>
      <c r="K20" s="107"/>
      <c r="L20" s="107"/>
      <c r="M20" s="107"/>
      <c r="N20" s="377"/>
      <c r="O20" s="454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P20" s="349" t="str">
        <f>IF($I20&lt;&gt;"",IF(OR(AND(VLOOKUP($I20,help_látky!$A$3:$C$298,3,FALSE)&lt;=help_látky!$K$1,$F20&lt;=VLOOKUP($D20,help_látky!$G$2:$L$8,5,FALSE)),AND(VLOOKUP($I20,help_látky!$A$3:$C$146,3,FALSE)&gt;help_látky!$K$1,$F20&lt;=VLOOKUP($D20,help_látky!$G$2:$L$8,6,FALSE))),"OK","Překročena max.výška látky"),"")</f>
        <v/>
      </c>
      <c r="Q20" s="346"/>
      <c r="R20" s="94"/>
    </row>
    <row r="21" spans="1:18" ht="21" customHeight="1">
      <c r="A21" s="127"/>
      <c r="B21" s="105"/>
      <c r="C21" s="157" t="str">
        <f t="shared" si="0"/>
        <v xml:space="preserve"> </v>
      </c>
      <c r="D21" s="157" t="str">
        <f t="shared" si="1"/>
        <v xml:space="preserve"> </v>
      </c>
      <c r="E21" s="106"/>
      <c r="F21" s="106"/>
      <c r="G21" s="107"/>
      <c r="H21" s="106"/>
      <c r="I21" s="107"/>
      <c r="J21" s="107"/>
      <c r="K21" s="107"/>
      <c r="L21" s="107"/>
      <c r="M21" s="107"/>
      <c r="N21" s="377"/>
      <c r="O21" s="454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P21" s="349" t="str">
        <f>IF($I21&lt;&gt;"",IF(OR(AND(VLOOKUP($I21,help_látky!$A$3:$C$298,3,FALSE)&lt;=help_látky!$K$1,$F21&lt;=VLOOKUP($D21,help_látky!$G$2:$L$8,5,FALSE)),AND(VLOOKUP($I21,help_látky!$A$3:$C$146,3,FALSE)&gt;help_látky!$K$1,$F21&lt;=VLOOKUP($D21,help_látky!$G$2:$L$8,6,FALSE))),"OK","Překročena max.výška látky"),"")</f>
        <v/>
      </c>
      <c r="Q21" s="346"/>
      <c r="R21" s="94"/>
    </row>
    <row r="22" spans="1:18" ht="21" customHeight="1">
      <c r="A22" s="127"/>
      <c r="B22" s="105"/>
      <c r="C22" s="157" t="str">
        <f t="shared" si="0"/>
        <v xml:space="preserve"> </v>
      </c>
      <c r="D22" s="157" t="str">
        <f t="shared" si="1"/>
        <v xml:space="preserve"> </v>
      </c>
      <c r="E22" s="106"/>
      <c r="F22" s="106"/>
      <c r="G22" s="107"/>
      <c r="H22" s="106"/>
      <c r="I22" s="107"/>
      <c r="J22" s="107"/>
      <c r="K22" s="107"/>
      <c r="L22" s="107"/>
      <c r="M22" s="107"/>
      <c r="N22" s="377"/>
      <c r="O22" s="454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P22" s="349" t="str">
        <f>IF($I22&lt;&gt;"",IF(OR(AND(VLOOKUP($I22,help_látky!$A$3:$C$298,3,FALSE)&lt;=help_látky!$K$1,$F22&lt;=VLOOKUP($D22,help_látky!$G$2:$L$8,5,FALSE)),AND(VLOOKUP($I22,help_látky!$A$3:$C$146,3,FALSE)&gt;help_látky!$K$1,$F22&lt;=VLOOKUP($D22,help_látky!$G$2:$L$8,6,FALSE))),"OK","Překročena max.výška látky"),"")</f>
        <v/>
      </c>
      <c r="Q22" s="346"/>
      <c r="R22" s="94"/>
    </row>
    <row r="23" spans="1:18" ht="21" customHeight="1">
      <c r="A23" s="127"/>
      <c r="B23" s="105"/>
      <c r="C23" s="157" t="str">
        <f t="shared" si="0"/>
        <v xml:space="preserve"> </v>
      </c>
      <c r="D23" s="157" t="str">
        <f t="shared" si="1"/>
        <v xml:space="preserve"> </v>
      </c>
      <c r="E23" s="106"/>
      <c r="F23" s="106"/>
      <c r="G23" s="107"/>
      <c r="H23" s="106"/>
      <c r="I23" s="107"/>
      <c r="J23" s="107"/>
      <c r="K23" s="107"/>
      <c r="L23" s="107"/>
      <c r="M23" s="107"/>
      <c r="N23" s="377"/>
      <c r="O23" s="454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P23" s="349" t="str">
        <f>IF($I23&lt;&gt;"",IF(OR(AND(VLOOKUP($I23,help_látky!$A$3:$C$298,3,FALSE)&lt;=help_látky!$K$1,$F23&lt;=VLOOKUP($D23,help_látky!$G$2:$L$8,5,FALSE)),AND(VLOOKUP($I23,help_látky!$A$3:$C$146,3,FALSE)&gt;help_látky!$K$1,$F23&lt;=VLOOKUP($D23,help_látky!$G$2:$L$8,6,FALSE))),"OK","Překročena max.výška látky"),"")</f>
        <v/>
      </c>
      <c r="Q23" s="346"/>
      <c r="R23" s="94"/>
    </row>
    <row r="24" spans="1:18" ht="21" customHeight="1">
      <c r="A24" s="127"/>
      <c r="B24" s="105"/>
      <c r="C24" s="157" t="str">
        <f t="shared" si="0"/>
        <v xml:space="preserve"> </v>
      </c>
      <c r="D24" s="157" t="str">
        <f t="shared" si="1"/>
        <v xml:space="preserve"> </v>
      </c>
      <c r="E24" s="106"/>
      <c r="F24" s="106"/>
      <c r="G24" s="107"/>
      <c r="H24" s="106"/>
      <c r="I24" s="107"/>
      <c r="J24" s="107"/>
      <c r="K24" s="107"/>
      <c r="L24" s="107"/>
      <c r="M24" s="107"/>
      <c r="N24" s="377"/>
      <c r="O24" s="454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P24" s="349" t="str">
        <f>IF($I24&lt;&gt;"",IF(OR(AND(VLOOKUP($I24,help_látky!$A$3:$C$298,3,FALSE)&lt;=help_látky!$K$1,$F24&lt;=VLOOKUP($D24,help_látky!$G$2:$L$8,5,FALSE)),AND(VLOOKUP($I24,help_látky!$A$3:$C$146,3,FALSE)&gt;help_látky!$K$1,$F24&lt;=VLOOKUP($D24,help_látky!$G$2:$L$8,6,FALSE))),"OK","Překročena max.výška látky"),"")</f>
        <v/>
      </c>
      <c r="Q24" s="346"/>
      <c r="R24" s="94"/>
    </row>
    <row r="25" spans="1:18" ht="21" customHeight="1">
      <c r="A25" s="127"/>
      <c r="B25" s="105"/>
      <c r="C25" s="157" t="str">
        <f t="shared" si="0"/>
        <v xml:space="preserve"> </v>
      </c>
      <c r="D25" s="157" t="str">
        <f t="shared" si="1"/>
        <v xml:space="preserve"> </v>
      </c>
      <c r="E25" s="106"/>
      <c r="F25" s="106"/>
      <c r="G25" s="107"/>
      <c r="H25" s="106"/>
      <c r="I25" s="107"/>
      <c r="J25" s="107"/>
      <c r="K25" s="107"/>
      <c r="L25" s="107"/>
      <c r="M25" s="107"/>
      <c r="N25" s="377"/>
      <c r="O25" s="454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P25" s="349" t="str">
        <f>IF($I25&lt;&gt;"",IF(OR(AND(VLOOKUP($I25,help_látky!$A$3:$C$298,3,FALSE)&lt;=help_látky!$K$1,$F25&lt;=VLOOKUP($D25,help_látky!$G$2:$L$8,5,FALSE)),AND(VLOOKUP($I25,help_látky!$A$3:$C$146,3,FALSE)&gt;help_látky!$K$1,$F25&lt;=VLOOKUP($D25,help_látky!$G$2:$L$8,6,FALSE))),"OK","Překročena max.výška látky"),"")</f>
        <v/>
      </c>
      <c r="Q25" s="346"/>
      <c r="R25" s="94"/>
    </row>
    <row r="26" spans="1:18" ht="21" customHeight="1">
      <c r="A26" s="127"/>
      <c r="B26" s="105"/>
      <c r="C26" s="157" t="str">
        <f t="shared" si="0"/>
        <v xml:space="preserve"> </v>
      </c>
      <c r="D26" s="157" t="str">
        <f t="shared" si="1"/>
        <v xml:space="preserve"> </v>
      </c>
      <c r="E26" s="106"/>
      <c r="F26" s="106"/>
      <c r="G26" s="107"/>
      <c r="H26" s="106"/>
      <c r="I26" s="107"/>
      <c r="J26" s="107"/>
      <c r="K26" s="107"/>
      <c r="L26" s="107"/>
      <c r="M26" s="107"/>
      <c r="N26" s="377"/>
      <c r="O26" s="454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P26" s="349" t="str">
        <f>IF($I26&lt;&gt;"",IF(OR(AND(VLOOKUP($I26,help_látky!$A$3:$C$298,3,FALSE)&lt;=help_látky!$K$1,$F26&lt;=VLOOKUP($D26,help_látky!$G$2:$L$8,5,FALSE)),AND(VLOOKUP($I26,help_látky!$A$3:$C$146,3,FALSE)&gt;help_látky!$K$1,$F26&lt;=VLOOKUP($D26,help_látky!$G$2:$L$8,6,FALSE))),"OK","Překročena max.výška látky"),"")</f>
        <v/>
      </c>
      <c r="Q26" s="346"/>
      <c r="R26" s="94"/>
    </row>
    <row r="27" spans="1:18" ht="21" customHeight="1">
      <c r="A27" s="127"/>
      <c r="B27" s="105"/>
      <c r="C27" s="157" t="str">
        <f t="shared" si="0"/>
        <v xml:space="preserve"> </v>
      </c>
      <c r="D27" s="157" t="str">
        <f t="shared" si="1"/>
        <v xml:space="preserve"> </v>
      </c>
      <c r="E27" s="106"/>
      <c r="F27" s="106"/>
      <c r="G27" s="107"/>
      <c r="H27" s="106"/>
      <c r="I27" s="107"/>
      <c r="J27" s="107"/>
      <c r="K27" s="107"/>
      <c r="L27" s="107"/>
      <c r="M27" s="107"/>
      <c r="N27" s="377"/>
      <c r="O27" s="454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P27" s="349" t="str">
        <f>IF($I27&lt;&gt;"",IF(OR(AND(VLOOKUP($I27,help_látky!$A$3:$C$298,3,FALSE)&lt;=help_látky!$K$1,$F27&lt;=VLOOKUP($D27,help_látky!$G$2:$L$8,5,FALSE)),AND(VLOOKUP($I27,help_látky!$A$3:$C$146,3,FALSE)&gt;help_látky!$K$1,$F27&lt;=VLOOKUP($D27,help_látky!$G$2:$L$8,6,FALSE))),"OK","Překročena max.výška látky"),"")</f>
        <v/>
      </c>
      <c r="Q27" s="346"/>
      <c r="R27" s="94"/>
    </row>
    <row r="28" spans="1:18" ht="21" customHeight="1" thickBot="1">
      <c r="A28" s="128"/>
      <c r="B28" s="109"/>
      <c r="C28" s="156" t="str">
        <f t="shared" si="0"/>
        <v xml:space="preserve"> </v>
      </c>
      <c r="D28" s="156" t="str">
        <f t="shared" si="1"/>
        <v xml:space="preserve"> </v>
      </c>
      <c r="E28" s="110"/>
      <c r="F28" s="110"/>
      <c r="G28" s="111"/>
      <c r="H28" s="110"/>
      <c r="I28" s="111"/>
      <c r="J28" s="111"/>
      <c r="K28" s="111"/>
      <c r="L28" s="111"/>
      <c r="M28" s="111"/>
      <c r="N28" s="378"/>
      <c r="O28" s="455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P28" s="350" t="str">
        <f>IF($I28&lt;&gt;"",IF(OR(AND(VLOOKUP($I28,help_látky!$A$3:$C$298,3,FALSE)&lt;=help_látky!$K$1,$F28&lt;=VLOOKUP($D28,help_látky!$G$2:$L$8,5,FALSE)),AND(VLOOKUP($I28,help_látky!$A$3:$C$146,3,FALSE)&gt;help_látky!$K$1,$F28&lt;=VLOOKUP($D28,help_látky!$G$2:$L$8,6,FALSE))),"OK","Překročena max.výška látky"),"")</f>
        <v/>
      </c>
      <c r="Q28" s="347"/>
      <c r="R28" s="94"/>
    </row>
    <row r="29" spans="1:18" ht="15" customHeight="1">
      <c r="A29" s="588" t="str">
        <f>VLOOKUP('Nemo překlady'!A29,'Nemo překlady'!A:D,VLOOKUP($Q$3,'Nemo překlady'!$G$1:$H$4,2,0),0)</f>
        <v xml:space="preserve">Poznámka k zakázce: </v>
      </c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71"/>
      <c r="P29" s="571"/>
      <c r="Q29" s="590"/>
    </row>
    <row r="30" spans="1:18" ht="15" customHeight="1">
      <c r="A30" s="573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5"/>
    </row>
    <row r="31" spans="1:18" ht="15" customHeight="1" thickBot="1">
      <c r="A31" s="576"/>
      <c r="B31" s="577"/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8"/>
    </row>
    <row r="32" spans="1:18" ht="21" customHeight="1">
      <c r="A32" s="78"/>
      <c r="B32" s="78"/>
      <c r="C32" s="112"/>
      <c r="D32" s="112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P32" s="94"/>
      <c r="Q32" s="94"/>
    </row>
    <row r="33" spans="1:17" ht="21.75" customHeight="1">
      <c r="A33" s="365" t="str">
        <f>VLOOKUP('Nemo překlady'!A30,'Nemo překlady'!A:D,VLOOKUP($Q$3,'Nemo překlady'!$G$1:$H$4,2,0),0)</f>
        <v>Vysvětlivky:</v>
      </c>
      <c r="B33" s="78"/>
      <c r="C33" s="112"/>
      <c r="D33" s="112"/>
      <c r="E33" s="113"/>
      <c r="F33" s="113"/>
      <c r="G33" s="113"/>
      <c r="H33" s="113"/>
      <c r="I33" s="113"/>
      <c r="J33" s="93"/>
      <c r="K33" s="93"/>
      <c r="L33" s="93"/>
      <c r="M33" s="93"/>
      <c r="N33" s="93"/>
      <c r="P33" s="94"/>
      <c r="Q33" s="94"/>
    </row>
    <row r="34" spans="1:17" ht="13.5" customHeight="1">
      <c r="A34" s="366" t="str">
        <f>VLOOKUP('Nemo překlady'!A31,'Nemo překlady'!A:D,VLOOKUP($Q$3,'Nemo překlady'!$G$1:$H$4,2,0),0)</f>
        <v>4) v případě požadavku sladění vzorů u vzorovaných látek uveďte do poznámky text: SLADĚNÍ, v tomto případě musí být zvolen stejný průměr trubky</v>
      </c>
      <c r="B34" s="78"/>
      <c r="C34" s="112"/>
      <c r="D34" s="112"/>
      <c r="E34" s="113"/>
      <c r="F34" s="113"/>
      <c r="G34" s="113"/>
      <c r="H34" s="113"/>
      <c r="I34" s="113"/>
      <c r="J34" s="115"/>
      <c r="K34" s="115"/>
      <c r="L34" s="93"/>
      <c r="M34" s="93"/>
      <c r="N34" s="93"/>
      <c r="P34" s="94"/>
      <c r="Q34" s="94"/>
    </row>
    <row r="35" spans="1:17" s="78" customFormat="1" ht="13.5" customHeight="1">
      <c r="A35" s="366" t="str">
        <f>VLOOKUP('Nemo překlady'!A32,'Nemo překlady'!A:D,VLOOKUP($Q$3,'Nemo překlady'!$G$1:$H$4,2,0),0)</f>
        <v>7) zvolte umístění ovládání z čelního pohledu z interiéru</v>
      </c>
      <c r="C35" s="112"/>
      <c r="D35" s="112"/>
      <c r="E35" s="113"/>
      <c r="F35" s="113"/>
      <c r="G35" s="113"/>
      <c r="H35" s="113"/>
      <c r="I35" s="113"/>
      <c r="J35" s="115"/>
      <c r="K35" s="115"/>
      <c r="L35" s="115"/>
      <c r="M35" s="115"/>
      <c r="N35" s="115"/>
      <c r="P35" s="94"/>
      <c r="Q35" s="94"/>
    </row>
    <row r="36" spans="1:17" s="78" customFormat="1" ht="13.5" customHeight="1">
      <c r="A36" s="114" t="s">
        <v>1168</v>
      </c>
      <c r="C36" s="112"/>
      <c r="D36" s="112"/>
      <c r="E36" s="113"/>
      <c r="F36" s="113"/>
      <c r="G36" s="113"/>
      <c r="H36" s="113"/>
      <c r="I36" s="113"/>
      <c r="J36" s="115"/>
      <c r="K36" s="115"/>
      <c r="L36" s="115"/>
      <c r="M36" s="115"/>
      <c r="N36" s="115"/>
      <c r="P36" s="94"/>
      <c r="Q36" s="94"/>
    </row>
    <row r="37" spans="1:17" s="78" customFormat="1" ht="13.5" customHeight="1">
      <c r="A37" s="366" t="str">
        <f>VLOOKUP('Nemo překlady'!A33,'Nemo překlady'!A:D,VLOOKUP($Q$3,'Nemo překlady'!$G$1:$H$4,2,0),0)</f>
        <v>9) zvolte barvu látky z nabízených hodnot nebo nabídky viz list LÁTKY; odstíny látek se mohou v jednotlivých dodávkách navzájem mírně lišit</v>
      </c>
      <c r="C37" s="112"/>
      <c r="D37" s="112"/>
      <c r="E37" s="113"/>
      <c r="F37" s="113"/>
      <c r="G37" s="113"/>
      <c r="H37" s="113"/>
      <c r="I37" s="113"/>
      <c r="J37" s="115"/>
      <c r="K37" s="115"/>
      <c r="L37" s="115"/>
      <c r="M37" s="115"/>
      <c r="N37" s="115"/>
      <c r="P37" s="94"/>
      <c r="Q37" s="94"/>
    </row>
    <row r="38" spans="1:17" s="78" customFormat="1" ht="13.5" customHeight="1">
      <c r="A38" s="366" t="str">
        <f>VLOOKUP('Nemo překlady'!A34,'Nemo překlady'!A:D,VLOOKUP($Q$3,'Nemo překlady'!$G$1:$H$4,2,0),0)</f>
        <v>10) zvolte způsob návinu látky z nabízených hodnot nebo nabídky viz list POKYNY1</v>
      </c>
      <c r="B38" s="117"/>
      <c r="C38" s="118"/>
      <c r="D38" s="118"/>
      <c r="E38" s="119"/>
      <c r="F38" s="119"/>
      <c r="G38" s="119"/>
      <c r="H38" s="119"/>
      <c r="I38" s="119"/>
      <c r="J38" s="120"/>
      <c r="L38" s="115"/>
      <c r="M38" s="115"/>
      <c r="N38" s="115"/>
      <c r="P38" s="94"/>
      <c r="Q38" s="94"/>
    </row>
    <row r="39" spans="1:17" s="117" customFormat="1" ht="13.5" customHeight="1">
      <c r="A39" s="366" t="str">
        <f>VLOOKUP('Nemo překlady'!A35,'Nemo překlady'!A:D,VLOOKUP($Q$3,'Nemo překlady'!$G$1:$H$4,2,0),0)</f>
        <v>11) zvolte typ dolní lišty z nabízených hodnot nebo nabídky viz list POKYNY2</v>
      </c>
      <c r="B39" s="78"/>
      <c r="C39" s="112"/>
      <c r="D39" s="112"/>
      <c r="E39" s="113"/>
      <c r="F39" s="113"/>
      <c r="G39" s="113"/>
      <c r="H39" s="113"/>
      <c r="I39" s="113"/>
      <c r="J39" s="93"/>
      <c r="L39" s="120"/>
      <c r="M39" s="120"/>
      <c r="N39" s="120"/>
      <c r="P39" s="121"/>
      <c r="Q39" s="121"/>
    </row>
    <row r="40" spans="1:17" ht="13.5" customHeight="1">
      <c r="A40" s="366" t="str">
        <f>VLOOKUP('Nemo překlady'!A36,'Nemo překlady'!A:D,VLOOKUP($Q$3,'Nemo překlady'!$G$1:$H$4,2,0),0)</f>
        <v>12) zvolte barvu lakovaných komponent z nabízených hodnot nebo nabídky viz list POKYNY2</v>
      </c>
      <c r="B40" s="117"/>
      <c r="C40" s="118"/>
      <c r="D40" s="118"/>
      <c r="E40" s="119"/>
      <c r="F40" s="119"/>
      <c r="G40" s="119"/>
      <c r="H40" s="119"/>
      <c r="I40" s="119"/>
      <c r="J40" s="120"/>
      <c r="L40" s="93"/>
      <c r="M40" s="93"/>
      <c r="N40" s="93"/>
      <c r="P40" s="94"/>
      <c r="Q40" s="94"/>
    </row>
    <row r="41" spans="1:17" s="117" customFormat="1" ht="13.5" customHeight="1">
      <c r="A41" s="366" t="str">
        <f>VLOOKUP('Nemo překlady'!A37,'Nemo překlady'!A:D,VLOOKUP($Q$3,'Nemo překlady'!$G$1:$H$4,2,0),0)</f>
        <v>13) zvolte způsob uchycení z nabízených hodnot nebo nabídky viz list POKYNY2</v>
      </c>
      <c r="L41" s="120"/>
      <c r="M41" s="120"/>
      <c r="N41" s="120"/>
      <c r="P41" s="121"/>
      <c r="Q41" s="121"/>
    </row>
    <row r="42" spans="1:17" s="78" customFormat="1" ht="12.75" customHeight="1">
      <c r="A42" s="114" t="s">
        <v>977</v>
      </c>
      <c r="C42" s="112"/>
      <c r="D42" s="112"/>
      <c r="E42" s="113"/>
      <c r="F42" s="113"/>
      <c r="G42" s="113"/>
      <c r="H42" s="113"/>
      <c r="I42" s="113"/>
      <c r="J42" s="115"/>
      <c r="L42" s="115"/>
      <c r="M42" s="115"/>
      <c r="N42" s="115"/>
      <c r="P42" s="94"/>
      <c r="Q42" s="94"/>
    </row>
    <row r="43" spans="1:17" s="78" customFormat="1" ht="12.75" customHeight="1">
      <c r="A43" s="114"/>
      <c r="C43" s="112"/>
      <c r="D43" s="112"/>
      <c r="E43" s="113"/>
      <c r="F43" s="113"/>
      <c r="G43" s="113"/>
      <c r="H43" s="113"/>
      <c r="I43" s="113"/>
      <c r="J43" s="115"/>
      <c r="K43" s="115"/>
      <c r="L43" s="115"/>
      <c r="M43" s="115"/>
      <c r="N43" s="115"/>
      <c r="P43" s="94"/>
      <c r="Q43" s="94"/>
    </row>
    <row r="44" spans="1:17" s="78" customFormat="1" ht="12.75" customHeight="1">
      <c r="A44" s="114"/>
      <c r="C44" s="112"/>
      <c r="D44" s="112"/>
      <c r="E44" s="113"/>
      <c r="F44" s="113"/>
      <c r="G44" s="113"/>
      <c r="H44" s="113"/>
      <c r="I44" s="113"/>
      <c r="J44" s="115"/>
      <c r="K44" s="115"/>
      <c r="L44" s="115"/>
      <c r="M44" s="115"/>
      <c r="N44" s="115"/>
      <c r="P44" s="94"/>
      <c r="Q44" s="94"/>
    </row>
    <row r="45" spans="1:17" ht="15.75" customHeight="1">
      <c r="A45" s="560"/>
      <c r="B45" s="560"/>
      <c r="C45" s="560"/>
      <c r="D45" s="560"/>
      <c r="E45" s="560"/>
      <c r="F45" s="560"/>
      <c r="G45" s="560"/>
      <c r="H45" s="560"/>
      <c r="I45" s="123"/>
      <c r="J45" s="561"/>
      <c r="K45" s="561"/>
      <c r="L45" s="561"/>
      <c r="M45" s="561"/>
      <c r="N45" s="124"/>
    </row>
    <row r="46" spans="1:17" ht="11.25" customHeight="1">
      <c r="B46" s="97"/>
      <c r="C46" s="97"/>
      <c r="D46" s="97"/>
      <c r="E46" s="97"/>
      <c r="F46" s="97"/>
      <c r="G46" s="97"/>
      <c r="H46" s="97"/>
      <c r="I46" s="97"/>
    </row>
    <row r="47" spans="1:17" ht="11.25" customHeight="1">
      <c r="A47" s="367" t="str">
        <f>VLOOKUP('Nemo překlady'!A38,'Nemo překlady'!A:D,VLOOKUP($Q$3,'Nemo překlady'!$G$1:$H$4,2,0),0)</f>
        <v>Platnost od:</v>
      </c>
      <c r="C47" s="559" t="s">
        <v>1213</v>
      </c>
      <c r="D47" s="559"/>
      <c r="Q47" s="368" t="str">
        <f>VLOOKUP('Nemo překlady'!A39,'Nemo překlady'!A:D,VLOOKUP($Q$3,'Nemo překlady'!$G$1:$H$4,2,0),0)</f>
        <v>Pro veškeré obchodní vztahy platí ustanovení Všeobecných obchodních podmínek společnosti ISOTRA a.s. v platném znění, pokud není stanoveno jinak.</v>
      </c>
    </row>
    <row r="48" spans="1:17">
      <c r="C48" s="125"/>
    </row>
  </sheetData>
  <sheetProtection algorithmName="SHA-512" hashValue="ir4xi5zv5BekxecjmTimB4jbTZ4SkjcPHTytRI3OVOBNM4m28UmiUn1Ns8x42l4DRk1YauOU+wHjMzLz/Wel6A==" saltValue="ZbaUD2n3evxlEc9OiSB72w==" spinCount="100000" sheet="1" objects="1" scenarios="1"/>
  <mergeCells count="30">
    <mergeCell ref="A11:B12"/>
    <mergeCell ref="J11:L11"/>
    <mergeCell ref="H12:I14"/>
    <mergeCell ref="C13:F14"/>
    <mergeCell ref="A45:C45"/>
    <mergeCell ref="D45:H45"/>
    <mergeCell ref="J45:M45"/>
    <mergeCell ref="A13:B14"/>
    <mergeCell ref="J13:L13"/>
    <mergeCell ref="J14:L14"/>
    <mergeCell ref="E15:I15"/>
    <mergeCell ref="A29:Q29"/>
    <mergeCell ref="A30:Q30"/>
    <mergeCell ref="C11:F12"/>
    <mergeCell ref="C47:D47"/>
    <mergeCell ref="C9:F10"/>
    <mergeCell ref="C7:F8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</mergeCells>
  <dataValidations count="9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ovladaniNemo</formula1>
    </dataValidation>
    <dataValidation type="list" allowBlank="1" showInputMessage="1" showErrorMessage="1" sqref="I18:I28">
      <formula1>latky1</formula1>
    </dataValidation>
    <dataValidation type="list" allowBlank="1" showInputMessage="1" showErrorMessage="1" sqref="J18:J28">
      <formula1>navinNemo</formula1>
    </dataValidation>
    <dataValidation type="list" allowBlank="1" showInputMessage="1" showErrorMessage="1" sqref="K18:K28">
      <formula1>dolnilistaNemo</formula1>
    </dataValidation>
    <dataValidation type="list" allowBlank="1" showInputMessage="1" showErrorMessage="1" sqref="L18:L28">
      <formula1>RALNemo</formula1>
    </dataValidation>
    <dataValidation type="list" allowBlank="1" showInputMessage="1" showErrorMessage="1" sqref="M18:M28">
      <formula1>uchyceniNemo</formula1>
    </dataValidation>
    <dataValidation type="list" allowBlank="1" showInputMessage="1" showErrorMessage="1" sqref="Q3">
      <formula1>jazyk</formula1>
    </dataValidation>
    <dataValidation type="list" allowBlank="1" showInputMessage="1" showErrorMessage="1" sqref="N18:N28">
      <formula1>Baleni</formula1>
    </dataValidation>
  </dataValidations>
  <hyperlinks>
    <hyperlink ref="Q2" r:id="rId1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H39"/>
  <sheetViews>
    <sheetView workbookViewId="0">
      <selection activeCell="A29" sqref="A29:IV29"/>
    </sheetView>
  </sheetViews>
  <sheetFormatPr defaultColWidth="9.140625" defaultRowHeight="12.75"/>
  <cols>
    <col min="1" max="4" width="65" style="356" customWidth="1"/>
    <col min="5" max="16384" width="9.140625" style="356"/>
  </cols>
  <sheetData>
    <row r="1" spans="1:8" s="354" customFormat="1">
      <c r="A1" s="353" t="s">
        <v>668</v>
      </c>
      <c r="B1" s="353" t="s">
        <v>669</v>
      </c>
      <c r="C1" s="353" t="s">
        <v>670</v>
      </c>
      <c r="D1" s="353" t="s">
        <v>671</v>
      </c>
      <c r="G1" s="355" t="s">
        <v>668</v>
      </c>
      <c r="H1" s="355">
        <v>1</v>
      </c>
    </row>
    <row r="2" spans="1:8" s="354" customFormat="1">
      <c r="A2" s="354" t="s">
        <v>249</v>
      </c>
      <c r="B2" s="354" t="s">
        <v>672</v>
      </c>
      <c r="C2" s="354" t="s">
        <v>673</v>
      </c>
      <c r="D2" s="354" t="s">
        <v>674</v>
      </c>
      <c r="G2" s="355" t="s">
        <v>669</v>
      </c>
      <c r="H2" s="355">
        <v>2</v>
      </c>
    </row>
    <row r="3" spans="1:8">
      <c r="A3" s="356" t="s">
        <v>5</v>
      </c>
      <c r="B3" s="356" t="s">
        <v>675</v>
      </c>
      <c r="C3" s="356" t="s">
        <v>676</v>
      </c>
      <c r="D3" s="356" t="s">
        <v>677</v>
      </c>
      <c r="G3" s="357" t="s">
        <v>670</v>
      </c>
      <c r="H3" s="357">
        <v>3</v>
      </c>
    </row>
    <row r="4" spans="1:8">
      <c r="A4" s="356" t="s">
        <v>7</v>
      </c>
      <c r="B4" s="356" t="s">
        <v>678</v>
      </c>
      <c r="C4" s="356" t="s">
        <v>679</v>
      </c>
      <c r="D4" s="356" t="s">
        <v>680</v>
      </c>
      <c r="G4" s="357" t="s">
        <v>671</v>
      </c>
      <c r="H4" s="357">
        <v>4</v>
      </c>
    </row>
    <row r="5" spans="1:8">
      <c r="A5" s="356" t="s">
        <v>8</v>
      </c>
      <c r="B5" s="356" t="s">
        <v>681</v>
      </c>
      <c r="C5" s="356" t="s">
        <v>682</v>
      </c>
      <c r="D5" s="356" t="s">
        <v>683</v>
      </c>
    </row>
    <row r="6" spans="1:8">
      <c r="A6" s="356" t="s">
        <v>9</v>
      </c>
      <c r="B6" s="356" t="s">
        <v>684</v>
      </c>
      <c r="C6" s="356" t="s">
        <v>9</v>
      </c>
      <c r="D6" s="356" t="s">
        <v>685</v>
      </c>
    </row>
    <row r="7" spans="1:8" s="354" customFormat="1">
      <c r="A7" s="354" t="s">
        <v>52</v>
      </c>
      <c r="B7" s="354" t="s">
        <v>686</v>
      </c>
      <c r="C7" s="354" t="s">
        <v>687</v>
      </c>
      <c r="D7" s="354" t="s">
        <v>688</v>
      </c>
    </row>
    <row r="8" spans="1:8">
      <c r="A8" s="356" t="s">
        <v>6</v>
      </c>
      <c r="B8" s="356" t="s">
        <v>689</v>
      </c>
      <c r="C8" s="356" t="s">
        <v>690</v>
      </c>
      <c r="D8" s="356" t="s">
        <v>691</v>
      </c>
    </row>
    <row r="9" spans="1:8">
      <c r="A9" s="356" t="s">
        <v>51</v>
      </c>
      <c r="B9" s="356" t="s">
        <v>692</v>
      </c>
      <c r="C9" s="356" t="s">
        <v>693</v>
      </c>
      <c r="D9" s="356" t="s">
        <v>694</v>
      </c>
    </row>
    <row r="10" spans="1:8">
      <c r="A10" s="356" t="s">
        <v>12</v>
      </c>
      <c r="B10" s="356" t="s">
        <v>695</v>
      </c>
      <c r="C10" s="356" t="s">
        <v>696</v>
      </c>
      <c r="D10" s="356" t="s">
        <v>697</v>
      </c>
    </row>
    <row r="11" spans="1:8">
      <c r="A11" s="356" t="s">
        <v>1</v>
      </c>
      <c r="B11" s="356" t="s">
        <v>698</v>
      </c>
      <c r="C11" s="356" t="s">
        <v>699</v>
      </c>
      <c r="D11" s="356" t="s">
        <v>700</v>
      </c>
    </row>
    <row r="12" spans="1:8" s="354" customFormat="1">
      <c r="A12" s="354" t="s">
        <v>53</v>
      </c>
      <c r="B12" s="354" t="s">
        <v>701</v>
      </c>
      <c r="C12" s="354" t="s">
        <v>702</v>
      </c>
      <c r="D12" s="354" t="s">
        <v>703</v>
      </c>
    </row>
    <row r="13" spans="1:8">
      <c r="A13" s="356" t="s">
        <v>2</v>
      </c>
      <c r="B13" s="356" t="s">
        <v>704</v>
      </c>
      <c r="C13" s="356" t="s">
        <v>704</v>
      </c>
      <c r="D13" s="356" t="s">
        <v>705</v>
      </c>
    </row>
    <row r="14" spans="1:8">
      <c r="A14" s="356" t="s">
        <v>275</v>
      </c>
      <c r="B14" s="356" t="s">
        <v>706</v>
      </c>
      <c r="C14" s="356" t="s">
        <v>707</v>
      </c>
      <c r="D14" s="356" t="s">
        <v>708</v>
      </c>
    </row>
    <row r="15" spans="1:8">
      <c r="A15" s="356" t="s">
        <v>54</v>
      </c>
      <c r="B15" s="356" t="s">
        <v>709</v>
      </c>
      <c r="C15" s="356" t="s">
        <v>710</v>
      </c>
      <c r="D15" s="356" t="s">
        <v>711</v>
      </c>
    </row>
    <row r="16" spans="1:8">
      <c r="A16" s="356" t="s">
        <v>63</v>
      </c>
      <c r="B16" s="356" t="s">
        <v>712</v>
      </c>
      <c r="C16" s="356" t="s">
        <v>713</v>
      </c>
      <c r="D16" s="356" t="s">
        <v>714</v>
      </c>
    </row>
    <row r="17" spans="1:4">
      <c r="A17" s="356" t="s">
        <v>67</v>
      </c>
      <c r="B17" s="356" t="s">
        <v>715</v>
      </c>
      <c r="C17" s="356" t="s">
        <v>716</v>
      </c>
      <c r="D17" s="356" t="s">
        <v>717</v>
      </c>
    </row>
    <row r="18" spans="1:4">
      <c r="A18" s="356" t="s">
        <v>10</v>
      </c>
      <c r="B18" s="356" t="s">
        <v>718</v>
      </c>
      <c r="C18" s="356" t="s">
        <v>719</v>
      </c>
      <c r="D18" s="356" t="s">
        <v>720</v>
      </c>
    </row>
    <row r="19" spans="1:4">
      <c r="A19" s="356" t="s">
        <v>68</v>
      </c>
      <c r="B19" s="356" t="s">
        <v>721</v>
      </c>
      <c r="C19" s="356" t="s">
        <v>722</v>
      </c>
      <c r="D19" s="356" t="s">
        <v>723</v>
      </c>
    </row>
    <row r="20" spans="1:4">
      <c r="A20" s="356" t="s">
        <v>14</v>
      </c>
      <c r="B20" s="356" t="s">
        <v>724</v>
      </c>
      <c r="C20" s="356" t="s">
        <v>725</v>
      </c>
      <c r="D20" s="356" t="s">
        <v>726</v>
      </c>
    </row>
    <row r="21" spans="1:4">
      <c r="A21" s="356" t="s">
        <v>73</v>
      </c>
      <c r="B21" s="356" t="s">
        <v>727</v>
      </c>
      <c r="C21" s="356" t="s">
        <v>728</v>
      </c>
      <c r="D21" s="356" t="s">
        <v>729</v>
      </c>
    </row>
    <row r="22" spans="1:4">
      <c r="A22" s="356" t="s">
        <v>263</v>
      </c>
      <c r="B22" s="356" t="s">
        <v>730</v>
      </c>
      <c r="C22" s="356" t="s">
        <v>731</v>
      </c>
      <c r="D22" s="356" t="s">
        <v>732</v>
      </c>
    </row>
    <row r="23" spans="1:4">
      <c r="A23" s="356" t="s">
        <v>164</v>
      </c>
      <c r="B23" s="356" t="s">
        <v>739</v>
      </c>
      <c r="C23" s="356" t="s">
        <v>740</v>
      </c>
      <c r="D23" s="356" t="s">
        <v>741</v>
      </c>
    </row>
    <row r="24" spans="1:4">
      <c r="A24" s="356" t="s">
        <v>170</v>
      </c>
      <c r="B24" s="356" t="s">
        <v>742</v>
      </c>
      <c r="C24" s="356" t="s">
        <v>743</v>
      </c>
      <c r="D24" s="356" t="s">
        <v>744</v>
      </c>
    </row>
    <row r="25" spans="1:4">
      <c r="A25" s="356" t="s">
        <v>188</v>
      </c>
      <c r="B25" s="356" t="s">
        <v>745</v>
      </c>
      <c r="C25" s="356" t="s">
        <v>746</v>
      </c>
      <c r="D25" s="356" t="s">
        <v>747</v>
      </c>
    </row>
    <row r="26" spans="1:4">
      <c r="A26" s="356" t="s">
        <v>307</v>
      </c>
      <c r="B26" s="356" t="s">
        <v>748</v>
      </c>
      <c r="C26" s="356" t="s">
        <v>749</v>
      </c>
      <c r="D26" s="356" t="s">
        <v>750</v>
      </c>
    </row>
    <row r="27" spans="1:4">
      <c r="A27" s="356" t="s">
        <v>308</v>
      </c>
      <c r="B27" s="356" t="s">
        <v>751</v>
      </c>
      <c r="C27" s="356" t="s">
        <v>752</v>
      </c>
      <c r="D27" s="356" t="s">
        <v>753</v>
      </c>
    </row>
    <row r="28" spans="1:4">
      <c r="A28" s="356" t="s">
        <v>3</v>
      </c>
      <c r="B28" s="356" t="s">
        <v>754</v>
      </c>
      <c r="C28" s="356" t="s">
        <v>755</v>
      </c>
      <c r="D28" s="356" t="s">
        <v>756</v>
      </c>
    </row>
    <row r="29" spans="1:4" s="354" customFormat="1">
      <c r="A29" s="354" t="s">
        <v>261</v>
      </c>
      <c r="B29" s="354" t="s">
        <v>757</v>
      </c>
      <c r="C29" s="354" t="s">
        <v>758</v>
      </c>
      <c r="D29" s="354" t="s">
        <v>759</v>
      </c>
    </row>
    <row r="30" spans="1:4">
      <c r="A30" s="356" t="s">
        <v>760</v>
      </c>
      <c r="B30" s="356" t="s">
        <v>761</v>
      </c>
      <c r="C30" s="356" t="s">
        <v>762</v>
      </c>
      <c r="D30" s="356" t="s">
        <v>763</v>
      </c>
    </row>
    <row r="31" spans="1:4">
      <c r="A31" s="356" t="s">
        <v>278</v>
      </c>
      <c r="B31" s="356" t="s">
        <v>764</v>
      </c>
      <c r="C31" s="356" t="s">
        <v>765</v>
      </c>
      <c r="D31" s="356" t="s">
        <v>766</v>
      </c>
    </row>
    <row r="32" spans="1:4">
      <c r="A32" s="356" t="s">
        <v>279</v>
      </c>
      <c r="B32" s="356" t="s">
        <v>767</v>
      </c>
      <c r="C32" s="356" t="s">
        <v>768</v>
      </c>
      <c r="D32" s="356" t="s">
        <v>769</v>
      </c>
    </row>
    <row r="33" spans="1:4">
      <c r="A33" s="356" t="s">
        <v>289</v>
      </c>
      <c r="B33" s="356" t="s">
        <v>770</v>
      </c>
      <c r="C33" s="356" t="s">
        <v>771</v>
      </c>
      <c r="D33" s="356" t="s">
        <v>772</v>
      </c>
    </row>
    <row r="34" spans="1:4">
      <c r="A34" s="356" t="s">
        <v>281</v>
      </c>
      <c r="B34" s="356" t="s">
        <v>773</v>
      </c>
      <c r="C34" s="356" t="s">
        <v>774</v>
      </c>
      <c r="D34" s="356" t="s">
        <v>775</v>
      </c>
    </row>
    <row r="35" spans="1:4">
      <c r="A35" s="356" t="s">
        <v>290</v>
      </c>
      <c r="B35" s="356" t="s">
        <v>797</v>
      </c>
      <c r="C35" s="356" t="s">
        <v>800</v>
      </c>
      <c r="D35" s="356" t="s">
        <v>803</v>
      </c>
    </row>
    <row r="36" spans="1:4">
      <c r="A36" s="356" t="s">
        <v>291</v>
      </c>
      <c r="B36" s="356" t="s">
        <v>798</v>
      </c>
      <c r="C36" s="356" t="s">
        <v>801</v>
      </c>
      <c r="D36" s="356" t="s">
        <v>804</v>
      </c>
    </row>
    <row r="37" spans="1:4">
      <c r="A37" s="356" t="s">
        <v>292</v>
      </c>
      <c r="B37" s="356" t="s">
        <v>799</v>
      </c>
      <c r="C37" s="356" t="s">
        <v>802</v>
      </c>
      <c r="D37" s="356" t="s">
        <v>805</v>
      </c>
    </row>
    <row r="38" spans="1:4">
      <c r="A38" s="356" t="s">
        <v>17</v>
      </c>
      <c r="B38" s="356" t="s">
        <v>791</v>
      </c>
      <c r="C38" s="356" t="s">
        <v>792</v>
      </c>
      <c r="D38" s="356" t="s">
        <v>793</v>
      </c>
    </row>
    <row r="39" spans="1:4">
      <c r="A39" s="356" t="s">
        <v>196</v>
      </c>
      <c r="B39" s="356" t="s">
        <v>794</v>
      </c>
      <c r="C39" s="356" t="s">
        <v>795</v>
      </c>
      <c r="D39" s="356" t="s">
        <v>796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H35"/>
  <sheetViews>
    <sheetView workbookViewId="0">
      <selection activeCell="A39" sqref="A39"/>
    </sheetView>
  </sheetViews>
  <sheetFormatPr defaultColWidth="9.140625" defaultRowHeight="12.75"/>
  <cols>
    <col min="1" max="4" width="65" style="356" customWidth="1"/>
    <col min="5" max="16384" width="9.140625" style="356"/>
  </cols>
  <sheetData>
    <row r="1" spans="1:8" s="354" customFormat="1">
      <c r="A1" s="353" t="s">
        <v>668</v>
      </c>
      <c r="B1" s="353" t="s">
        <v>669</v>
      </c>
      <c r="C1" s="353" t="s">
        <v>670</v>
      </c>
      <c r="D1" s="353" t="s">
        <v>671</v>
      </c>
      <c r="G1" s="355" t="s">
        <v>668</v>
      </c>
      <c r="H1" s="355">
        <v>1</v>
      </c>
    </row>
    <row r="2" spans="1:8" s="354" customFormat="1">
      <c r="A2" s="354" t="s">
        <v>249</v>
      </c>
      <c r="B2" s="354" t="s">
        <v>672</v>
      </c>
      <c r="C2" s="354" t="s">
        <v>673</v>
      </c>
      <c r="D2" s="354" t="s">
        <v>674</v>
      </c>
      <c r="G2" s="355" t="s">
        <v>669</v>
      </c>
      <c r="H2" s="355">
        <v>2</v>
      </c>
    </row>
    <row r="3" spans="1:8">
      <c r="A3" s="356" t="s">
        <v>5</v>
      </c>
      <c r="B3" s="356" t="s">
        <v>675</v>
      </c>
      <c r="C3" s="356" t="s">
        <v>676</v>
      </c>
      <c r="D3" s="356" t="s">
        <v>677</v>
      </c>
      <c r="G3" s="357" t="s">
        <v>670</v>
      </c>
      <c r="H3" s="357">
        <v>3</v>
      </c>
    </row>
    <row r="4" spans="1:8">
      <c r="A4" s="356" t="s">
        <v>7</v>
      </c>
      <c r="B4" s="356" t="s">
        <v>678</v>
      </c>
      <c r="C4" s="356" t="s">
        <v>679</v>
      </c>
      <c r="D4" s="356" t="s">
        <v>680</v>
      </c>
      <c r="G4" s="357" t="s">
        <v>671</v>
      </c>
      <c r="H4" s="357">
        <v>4</v>
      </c>
    </row>
    <row r="5" spans="1:8">
      <c r="A5" s="356" t="s">
        <v>8</v>
      </c>
      <c r="B5" s="356" t="s">
        <v>681</v>
      </c>
      <c r="C5" s="356" t="s">
        <v>682</v>
      </c>
      <c r="D5" s="356" t="s">
        <v>683</v>
      </c>
    </row>
    <row r="6" spans="1:8">
      <c r="A6" s="356" t="s">
        <v>9</v>
      </c>
      <c r="B6" s="356" t="s">
        <v>684</v>
      </c>
      <c r="C6" s="356" t="s">
        <v>9</v>
      </c>
      <c r="D6" s="356" t="s">
        <v>685</v>
      </c>
    </row>
    <row r="7" spans="1:8" s="354" customFormat="1">
      <c r="A7" s="354" t="s">
        <v>52</v>
      </c>
      <c r="B7" s="354" t="s">
        <v>686</v>
      </c>
      <c r="C7" s="354" t="s">
        <v>687</v>
      </c>
      <c r="D7" s="354" t="s">
        <v>688</v>
      </c>
    </row>
    <row r="8" spans="1:8">
      <c r="A8" s="356" t="s">
        <v>6</v>
      </c>
      <c r="B8" s="356" t="s">
        <v>689</v>
      </c>
      <c r="C8" s="356" t="s">
        <v>690</v>
      </c>
      <c r="D8" s="356" t="s">
        <v>691</v>
      </c>
    </row>
    <row r="9" spans="1:8">
      <c r="A9" s="356" t="s">
        <v>51</v>
      </c>
      <c r="B9" s="356" t="s">
        <v>692</v>
      </c>
      <c r="C9" s="356" t="s">
        <v>693</v>
      </c>
      <c r="D9" s="356" t="s">
        <v>694</v>
      </c>
    </row>
    <row r="10" spans="1:8">
      <c r="A10" s="356" t="s">
        <v>12</v>
      </c>
      <c r="B10" s="356" t="s">
        <v>695</v>
      </c>
      <c r="C10" s="356" t="s">
        <v>696</v>
      </c>
      <c r="D10" s="356" t="s">
        <v>697</v>
      </c>
    </row>
    <row r="11" spans="1:8">
      <c r="A11" s="356" t="s">
        <v>1</v>
      </c>
      <c r="B11" s="356" t="s">
        <v>698</v>
      </c>
      <c r="C11" s="356" t="s">
        <v>699</v>
      </c>
      <c r="D11" s="356" t="s">
        <v>700</v>
      </c>
    </row>
    <row r="12" spans="1:8" s="354" customFormat="1">
      <c r="A12" s="354" t="s">
        <v>53</v>
      </c>
      <c r="B12" s="354" t="s">
        <v>701</v>
      </c>
      <c r="C12" s="354" t="s">
        <v>702</v>
      </c>
      <c r="D12" s="354" t="s">
        <v>703</v>
      </c>
    </row>
    <row r="13" spans="1:8">
      <c r="A13" s="356" t="s">
        <v>2</v>
      </c>
      <c r="B13" s="356" t="s">
        <v>704</v>
      </c>
      <c r="C13" s="356" t="s">
        <v>704</v>
      </c>
      <c r="D13" s="356" t="s">
        <v>705</v>
      </c>
    </row>
    <row r="14" spans="1:8">
      <c r="A14" s="356" t="s">
        <v>275</v>
      </c>
      <c r="B14" s="356" t="s">
        <v>706</v>
      </c>
      <c r="C14" s="356" t="s">
        <v>707</v>
      </c>
      <c r="D14" s="356" t="s">
        <v>708</v>
      </c>
    </row>
    <row r="15" spans="1:8">
      <c r="A15" s="356" t="s">
        <v>54</v>
      </c>
      <c r="B15" s="356" t="s">
        <v>709</v>
      </c>
      <c r="C15" s="356" t="s">
        <v>710</v>
      </c>
      <c r="D15" s="356" t="s">
        <v>711</v>
      </c>
    </row>
    <row r="16" spans="1:8">
      <c r="A16" s="356" t="s">
        <v>63</v>
      </c>
      <c r="B16" s="356" t="s">
        <v>712</v>
      </c>
      <c r="C16" s="356" t="s">
        <v>713</v>
      </c>
      <c r="D16" s="356" t="s">
        <v>714</v>
      </c>
    </row>
    <row r="17" spans="1:4">
      <c r="A17" s="356" t="s">
        <v>67</v>
      </c>
      <c r="B17" s="356" t="s">
        <v>715</v>
      </c>
      <c r="C17" s="356" t="s">
        <v>716</v>
      </c>
      <c r="D17" s="356" t="s">
        <v>717</v>
      </c>
    </row>
    <row r="18" spans="1:4">
      <c r="A18" s="356" t="s">
        <v>10</v>
      </c>
      <c r="B18" s="356" t="s">
        <v>718</v>
      </c>
      <c r="C18" s="356" t="s">
        <v>719</v>
      </c>
      <c r="D18" s="356" t="s">
        <v>720</v>
      </c>
    </row>
    <row r="19" spans="1:4">
      <c r="A19" s="356" t="s">
        <v>68</v>
      </c>
      <c r="B19" s="356" t="s">
        <v>721</v>
      </c>
      <c r="C19" s="356" t="s">
        <v>722</v>
      </c>
      <c r="D19" s="356" t="s">
        <v>807</v>
      </c>
    </row>
    <row r="20" spans="1:4">
      <c r="A20" s="356" t="s">
        <v>14</v>
      </c>
      <c r="B20" s="356" t="s">
        <v>724</v>
      </c>
      <c r="C20" s="356" t="s">
        <v>806</v>
      </c>
      <c r="D20" s="356" t="s">
        <v>808</v>
      </c>
    </row>
    <row r="21" spans="1:4">
      <c r="A21" s="356" t="s">
        <v>73</v>
      </c>
      <c r="B21" s="356" t="s">
        <v>727</v>
      </c>
      <c r="C21" s="356" t="s">
        <v>728</v>
      </c>
      <c r="D21" s="356" t="s">
        <v>809</v>
      </c>
    </row>
    <row r="22" spans="1:4">
      <c r="A22" s="356" t="s">
        <v>150</v>
      </c>
      <c r="B22" s="356" t="s">
        <v>733</v>
      </c>
      <c r="C22" s="356" t="s">
        <v>734</v>
      </c>
      <c r="D22" s="356" t="s">
        <v>810</v>
      </c>
    </row>
    <row r="23" spans="1:4">
      <c r="A23" s="356" t="s">
        <v>170</v>
      </c>
      <c r="B23" s="356" t="s">
        <v>742</v>
      </c>
      <c r="C23" s="356" t="s">
        <v>749</v>
      </c>
      <c r="D23" s="356" t="s">
        <v>744</v>
      </c>
    </row>
    <row r="24" spans="1:4">
      <c r="A24" s="356" t="s">
        <v>307</v>
      </c>
      <c r="B24" s="356" t="s">
        <v>748</v>
      </c>
      <c r="C24" s="356" t="s">
        <v>749</v>
      </c>
      <c r="D24" s="356" t="s">
        <v>811</v>
      </c>
    </row>
    <row r="25" spans="1:4">
      <c r="A25" s="356" t="s">
        <v>308</v>
      </c>
      <c r="B25" s="356" t="s">
        <v>751</v>
      </c>
      <c r="C25" s="356" t="s">
        <v>752</v>
      </c>
      <c r="D25" s="356" t="s">
        <v>812</v>
      </c>
    </row>
    <row r="26" spans="1:4">
      <c r="A26" s="356" t="s">
        <v>3</v>
      </c>
      <c r="B26" s="356" t="s">
        <v>754</v>
      </c>
      <c r="C26" s="356" t="s">
        <v>755</v>
      </c>
      <c r="D26" s="356" t="s">
        <v>756</v>
      </c>
    </row>
    <row r="27" spans="1:4" s="354" customFormat="1">
      <c r="A27" s="354" t="s">
        <v>261</v>
      </c>
      <c r="B27" s="354" t="s">
        <v>757</v>
      </c>
      <c r="C27" s="354" t="s">
        <v>758</v>
      </c>
      <c r="D27" s="354" t="s">
        <v>759</v>
      </c>
    </row>
    <row r="28" spans="1:4" s="370" customFormat="1">
      <c r="A28" s="370" t="s">
        <v>760</v>
      </c>
      <c r="B28" s="370" t="s">
        <v>761</v>
      </c>
      <c r="C28" s="370" t="s">
        <v>762</v>
      </c>
      <c r="D28" s="370" t="s">
        <v>763</v>
      </c>
    </row>
    <row r="29" spans="1:4">
      <c r="A29" s="356" t="s">
        <v>288</v>
      </c>
      <c r="B29" s="356" t="s">
        <v>764</v>
      </c>
      <c r="C29" s="356" t="s">
        <v>765</v>
      </c>
      <c r="D29" s="356" t="s">
        <v>766</v>
      </c>
    </row>
    <row r="30" spans="1:4">
      <c r="A30" s="356" t="s">
        <v>279</v>
      </c>
      <c r="B30" s="356" t="s">
        <v>767</v>
      </c>
      <c r="C30" s="356" t="s">
        <v>768</v>
      </c>
      <c r="D30" s="356" t="s">
        <v>769</v>
      </c>
    </row>
    <row r="31" spans="1:4">
      <c r="A31" s="356" t="s">
        <v>289</v>
      </c>
      <c r="B31" s="356" t="s">
        <v>813</v>
      </c>
      <c r="C31" s="356" t="s">
        <v>816</v>
      </c>
      <c r="D31" s="356" t="s">
        <v>772</v>
      </c>
    </row>
    <row r="32" spans="1:4">
      <c r="A32" s="356" t="s">
        <v>262</v>
      </c>
      <c r="B32" s="356" t="s">
        <v>814</v>
      </c>
      <c r="C32" s="356" t="s">
        <v>817</v>
      </c>
      <c r="D32" s="356" t="s">
        <v>775</v>
      </c>
    </row>
    <row r="33" spans="1:4">
      <c r="A33" s="356" t="s">
        <v>294</v>
      </c>
      <c r="B33" s="356" t="s">
        <v>815</v>
      </c>
      <c r="C33" s="356" t="s">
        <v>818</v>
      </c>
      <c r="D33" s="356" t="s">
        <v>778</v>
      </c>
    </row>
    <row r="34" spans="1:4">
      <c r="A34" s="356" t="s">
        <v>17</v>
      </c>
      <c r="B34" s="356" t="s">
        <v>791</v>
      </c>
      <c r="C34" s="356" t="s">
        <v>792</v>
      </c>
      <c r="D34" s="356" t="s">
        <v>793</v>
      </c>
    </row>
    <row r="35" spans="1:4">
      <c r="A35" s="356" t="s">
        <v>196</v>
      </c>
      <c r="B35" s="356" t="s">
        <v>794</v>
      </c>
      <c r="C35" s="356" t="s">
        <v>795</v>
      </c>
      <c r="D35" s="356" t="s">
        <v>796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P47"/>
  <sheetViews>
    <sheetView showGridLines="0" zoomScale="90" zoomScaleNormal="90" zoomScaleSheetLayoutView="75" workbookViewId="0">
      <selection activeCell="A51" sqref="A51"/>
    </sheetView>
  </sheetViews>
  <sheetFormatPr defaultColWidth="9.140625" defaultRowHeight="12.75"/>
  <cols>
    <col min="1" max="1" width="10.140625" style="92" customWidth="1"/>
    <col min="2" max="2" width="7.28515625" style="92" bestFit="1" customWidth="1"/>
    <col min="3" max="8" width="10.140625" style="92" customWidth="1"/>
    <col min="9" max="9" width="14.85546875" style="92" customWidth="1"/>
    <col min="10" max="12" width="10.140625" style="92" customWidth="1"/>
    <col min="13" max="13" width="31" style="92" customWidth="1"/>
    <col min="14" max="14" width="26.5703125" style="92" customWidth="1"/>
    <col min="15" max="15" width="31" style="92" customWidth="1"/>
    <col min="16" max="16384" width="9.140625" style="92"/>
  </cols>
  <sheetData>
    <row r="1" spans="1:16" s="78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49</v>
      </c>
    </row>
    <row r="2" spans="1:16" s="78" customFormat="1" ht="15.75" customHeight="1">
      <c r="A2" s="4" t="s">
        <v>4</v>
      </c>
      <c r="B2" s="4"/>
      <c r="C2" s="4"/>
      <c r="D2" s="4"/>
      <c r="E2" s="79"/>
      <c r="F2" s="79"/>
      <c r="G2" s="79"/>
      <c r="H2" s="79"/>
      <c r="I2" s="79"/>
      <c r="J2" s="5" t="s">
        <v>50</v>
      </c>
      <c r="K2" s="79"/>
      <c r="L2" s="79"/>
      <c r="M2" s="5" t="s">
        <v>13</v>
      </c>
      <c r="N2" s="80"/>
      <c r="O2" s="80" t="s">
        <v>0</v>
      </c>
    </row>
    <row r="3" spans="1:16" s="84" customFormat="1" ht="40.5" customHeight="1">
      <c r="A3" s="369" t="str">
        <f>VLOOKUP('Rollite překlady'!A2,'Rollite překlady'!A:D,VLOOKUP($O$3,'Rollite překlady'!$G$1:$H$4,2,0),0)</f>
        <v>Objednávkový formulář látkové rolety</v>
      </c>
      <c r="B3" s="81"/>
      <c r="C3" s="81"/>
      <c r="D3" s="81"/>
      <c r="E3" s="81"/>
      <c r="F3" s="82"/>
      <c r="G3" s="83"/>
      <c r="I3" s="85"/>
      <c r="J3" s="85"/>
      <c r="K3" s="85"/>
      <c r="L3" s="85"/>
      <c r="O3" s="358" t="s">
        <v>668</v>
      </c>
    </row>
    <row r="4" spans="1:16" s="89" customFormat="1" ht="20.25" customHeight="1">
      <c r="A4" s="87" t="s">
        <v>293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N4" s="90"/>
      <c r="O4" s="90"/>
    </row>
    <row r="5" spans="1:16" s="89" customFormat="1" ht="15" customHeight="1" thickBot="1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N5" s="91"/>
      <c r="O5" s="91"/>
    </row>
    <row r="6" spans="1:16" s="89" customFormat="1" ht="15" customHeight="1" thickBot="1">
      <c r="A6" s="544" t="str">
        <f>VLOOKUP('Rollite překlady'!A3,'Rollite překlady'!A:D,VLOOKUP($O$3,'Rollite překlady'!$G$1:$H$4,2,0),0)</f>
        <v>Objednávka</v>
      </c>
      <c r="B6" s="597"/>
      <c r="C6" s="597"/>
      <c r="D6" s="597"/>
      <c r="E6" s="598"/>
      <c r="F6" s="92"/>
      <c r="G6" s="544" t="str">
        <f>VLOOKUP('Rollite překlady'!A8,'Rollite překlady'!A:D,VLOOKUP($O$3,'Rollite překlady'!$G$1:$H$4,2,0),0)</f>
        <v>Objednatel</v>
      </c>
      <c r="H6" s="545"/>
      <c r="I6" s="545"/>
      <c r="J6" s="545"/>
      <c r="K6" s="546"/>
      <c r="L6" s="379"/>
      <c r="N6" s="91"/>
      <c r="O6" s="91"/>
    </row>
    <row r="7" spans="1:16" s="89" customFormat="1" ht="15" customHeight="1" thickTop="1">
      <c r="A7" s="547" t="str">
        <f>VLOOKUP('Rollite překlady'!A4,'Rollite překlady'!A:D,VLOOKUP($O$3,'Rollite překlady'!$G$1:$H$4,2,0),0)</f>
        <v>Číslo zakázky:</v>
      </c>
      <c r="B7" s="548"/>
      <c r="C7" s="599"/>
      <c r="D7" s="600"/>
      <c r="E7" s="601"/>
      <c r="G7" s="551" t="str">
        <f>VLOOKUP('Rollite překlady'!A9,'Rollite překlady'!A:D,VLOOKUP($O$3,'Rollite překlady'!$G$1:$H$4,2,0),0)</f>
        <v>IČ:</v>
      </c>
      <c r="H7" s="552"/>
      <c r="I7" s="553"/>
      <c r="J7" s="554"/>
      <c r="K7" s="555"/>
      <c r="L7" s="95"/>
      <c r="N7" s="91"/>
      <c r="O7" s="91"/>
    </row>
    <row r="8" spans="1:16" s="89" customFormat="1" ht="15" customHeight="1">
      <c r="A8" s="523"/>
      <c r="B8" s="524"/>
      <c r="C8" s="594"/>
      <c r="D8" s="595"/>
      <c r="E8" s="596"/>
      <c r="G8" s="523" t="str">
        <f>VLOOKUP('Rollite překlady'!A10,'Rollite překlady'!A:D,VLOOKUP($O$3,'Rollite překlady'!$G$1:$H$4,2,0),0)</f>
        <v>DIČ:</v>
      </c>
      <c r="H8" s="524"/>
      <c r="I8" s="556"/>
      <c r="J8" s="557"/>
      <c r="K8" s="558"/>
      <c r="L8" s="95"/>
      <c r="N8" s="91"/>
      <c r="O8" s="91"/>
    </row>
    <row r="9" spans="1:16" s="89" customFormat="1" ht="15" customHeight="1">
      <c r="A9" s="523" t="str">
        <f>VLOOKUP('Rollite překlady'!A5,'Rollite překlady'!A:D,VLOOKUP($O$3,'Rollite překlady'!$G$1:$H$4,2,0),0)</f>
        <v>Objednáno dne:</v>
      </c>
      <c r="B9" s="524"/>
      <c r="C9" s="591"/>
      <c r="D9" s="592"/>
      <c r="E9" s="593"/>
      <c r="G9" s="527" t="str">
        <f>VLOOKUP('Rollite překlady'!A11,'Rollite překlady'!A:D,VLOOKUP($O$3,'Rollite překlady'!$G$1:$H$4,2,0),0)</f>
        <v>Fakturační adresa:</v>
      </c>
      <c r="H9" s="528"/>
      <c r="I9" s="529"/>
      <c r="J9" s="530"/>
      <c r="K9" s="531"/>
      <c r="L9" s="113"/>
      <c r="N9" s="91"/>
      <c r="O9" s="91"/>
    </row>
    <row r="10" spans="1:16" s="89" customFormat="1" ht="15" customHeight="1">
      <c r="A10" s="523"/>
      <c r="B10" s="524"/>
      <c r="C10" s="594"/>
      <c r="D10" s="595"/>
      <c r="E10" s="596"/>
      <c r="G10" s="527"/>
      <c r="H10" s="528"/>
      <c r="I10" s="529"/>
      <c r="J10" s="530"/>
      <c r="K10" s="531"/>
      <c r="L10" s="113"/>
      <c r="N10" s="91"/>
      <c r="O10" s="91"/>
    </row>
    <row r="11" spans="1:16" ht="15" customHeight="1">
      <c r="A11" s="523" t="str">
        <f>VLOOKUP('Rollite překlady'!A6,'Rollite překlady'!A:D,VLOOKUP($O$3,'Rollite překlady'!$G$1:$H$4,2,0),0)</f>
        <v>Telefon:</v>
      </c>
      <c r="B11" s="524"/>
      <c r="C11" s="591"/>
      <c r="D11" s="592"/>
      <c r="E11" s="593"/>
      <c r="G11" s="527"/>
      <c r="H11" s="528"/>
      <c r="I11" s="532"/>
      <c r="J11" s="533"/>
      <c r="K11" s="534"/>
      <c r="L11" s="380"/>
      <c r="N11" s="94"/>
      <c r="O11" s="94"/>
    </row>
    <row r="12" spans="1:16" ht="15" customHeight="1">
      <c r="A12" s="523"/>
      <c r="B12" s="524"/>
      <c r="C12" s="594"/>
      <c r="D12" s="595"/>
      <c r="E12" s="596"/>
      <c r="G12" s="535" t="str">
        <f>VLOOKUP('Rollite překlady'!A12,'Rollite překlady'!A:D,VLOOKUP($O$3,'Rollite překlady'!$G$1:$H$4,2,0),0)</f>
        <v>Dodací adresa:</v>
      </c>
      <c r="H12" s="536"/>
      <c r="I12" s="541"/>
      <c r="J12" s="542"/>
      <c r="K12" s="543"/>
      <c r="L12" s="372"/>
      <c r="N12" s="94"/>
      <c r="O12" s="94"/>
    </row>
    <row r="13" spans="1:16" ht="15" customHeight="1">
      <c r="A13" s="523" t="str">
        <f>VLOOKUP('Rollite překlady'!A7,'Rollite překlady'!A:D,VLOOKUP($O$3,'Rollite překlady'!$G$1:$H$4,2,0),0)</f>
        <v>Termín dodání:</v>
      </c>
      <c r="B13" s="524"/>
      <c r="C13" s="591"/>
      <c r="D13" s="592"/>
      <c r="E13" s="593"/>
      <c r="G13" s="537"/>
      <c r="H13" s="538"/>
      <c r="I13" s="541"/>
      <c r="J13" s="542"/>
      <c r="K13" s="543"/>
      <c r="L13" s="372"/>
      <c r="N13" s="94"/>
      <c r="O13" s="94"/>
    </row>
    <row r="14" spans="1:16" ht="15" customHeight="1" thickBot="1">
      <c r="A14" s="562"/>
      <c r="B14" s="563"/>
      <c r="C14" s="602"/>
      <c r="D14" s="603"/>
      <c r="E14" s="604"/>
      <c r="G14" s="539"/>
      <c r="H14" s="540"/>
      <c r="I14" s="566"/>
      <c r="J14" s="567"/>
      <c r="K14" s="568"/>
      <c r="L14" s="372"/>
      <c r="N14" s="94"/>
      <c r="O14" s="94"/>
    </row>
    <row r="15" spans="1:16" ht="21.75" customHeight="1" thickBot="1">
      <c r="A15" s="94"/>
      <c r="B15" s="94"/>
      <c r="C15" s="95"/>
      <c r="D15" s="95"/>
      <c r="E15" s="569"/>
      <c r="F15" s="569"/>
      <c r="G15" s="569"/>
      <c r="H15" s="569"/>
      <c r="I15" s="569"/>
      <c r="J15" s="93"/>
      <c r="K15" s="93"/>
      <c r="L15" s="93"/>
      <c r="N15" s="94"/>
      <c r="O15" s="94"/>
    </row>
    <row r="16" spans="1:16" s="97" customFormat="1" ht="36.75" customHeight="1" thickBot="1">
      <c r="A16" s="360" t="str">
        <f>VLOOKUP('Rollite překlady'!A13,'Rollite překlady'!A:D,VLOOKUP($O$3,'Rollite překlady'!$G$1:$H$4,2,0),0)</f>
        <v>Pozice</v>
      </c>
      <c r="B16" s="361" t="str">
        <f>VLOOKUP('Rollite překlady'!A14,'Rollite překlady'!A:D,VLOOKUP($O$3,'Rollite překlady'!$G$1:$H$4,2,0),0)</f>
        <v>Počet ks</v>
      </c>
      <c r="C16" s="362" t="str">
        <f>VLOOKUP('Rollite překlady'!A15,'Rollite překlady'!A:D,VLOOKUP($O$3,'Rollite překlady'!$G$1:$H$4,2,0),0)</f>
        <v>Typ výrobku</v>
      </c>
      <c r="D16" s="362" t="str">
        <f>VLOOKUP('Rollite překlady'!A16,'Rollite překlady'!A:D,VLOOKUP($O$3,'Rollite překlady'!$G$1:$H$4,2,0),0)</f>
        <v>Rozměr navíjecí trubky</v>
      </c>
      <c r="E16" s="362" t="str">
        <f>VLOOKUP('Rollite překlady'!A17,'Rollite překlady'!A:D,VLOOKUP($O$3,'Rollite překlady'!$G$1:$H$4,2,0),0)</f>
        <v>Šířka (mm)</v>
      </c>
      <c r="F16" s="362" t="str">
        <f>VLOOKUP('Rollite překlady'!A18,'Rollite překlady'!A:D,VLOOKUP($O$3,'Rollite překlady'!$G$1:$H$4,2,0),0)</f>
        <v>Výška (mm)</v>
      </c>
      <c r="G16" s="362" t="str">
        <f>VLOOKUP('Rollite překlady'!A19,'Rollite překlady'!A:D,VLOOKUP($O$3,'Rollite překlady'!$G$1:$H$4,2,0),0)</f>
        <v>Ovládání L/P</v>
      </c>
      <c r="H16" s="362" t="str">
        <f>VLOOKUP('Rollite překlady'!A20,'Rollite překlady'!A:D,VLOOKUP($O$3,'Rollite překlady'!$G$1:$H$4,2,0),0)</f>
        <v>Ovládání délka (mm)</v>
      </c>
      <c r="I16" s="362" t="str">
        <f>VLOOKUP('Rollite překlady'!A21,'Rollite překlady'!A:D,VLOOKUP($O$3,'Rollite překlady'!$G$1:$H$4,2,0),0)</f>
        <v>Barva látky</v>
      </c>
      <c r="J16" s="362" t="str">
        <f>VLOOKUP('Rollite překlady'!A22,'Rollite překlady'!A:D,VLOOKUP($O$3,'Rollite překlady'!$G$1:$H$4,2,0),0)</f>
        <v>Vedení</v>
      </c>
      <c r="K16" s="362" t="str">
        <f>VLOOKUP('Rollite překlady'!A23,'Rollite překlady'!A:D,VLOOKUP($O$3,'Rollite překlady'!$G$1:$H$4,2,0),0)</f>
        <v>Barva lakovaných komponent</v>
      </c>
      <c r="L16" s="373" t="s">
        <v>975</v>
      </c>
      <c r="M16" s="363" t="str">
        <f>VLOOKUP('Rollite překlady'!A24,'Rollite překlady'!A:D,VLOOKUP($O$3,'Rollite překlady'!$G$1:$H$4,2,0),0)</f>
        <v>Ověření š/hm.</v>
      </c>
      <c r="N16" s="364" t="str">
        <f>VLOOKUP('Rollite překlady'!A25,'Rollite překlady'!A:D,VLOOKUP($O$3,'Rollite překlady'!$G$1:$H$4,2,0),0)</f>
        <v>Ověření v</v>
      </c>
      <c r="O16" s="364" t="str">
        <f>VLOOKUP('Rollite překlady'!A26,'Rollite překlady'!A:D,VLOOKUP($O$3,'Rollite překlady'!$G$1:$H$4,2,0),0)</f>
        <v>Poznámka</v>
      </c>
      <c r="P16" s="96"/>
    </row>
    <row r="17" spans="1:16" ht="15" customHeight="1" thickBot="1">
      <c r="A17" s="98">
        <v>1</v>
      </c>
      <c r="B17" s="98">
        <v>2</v>
      </c>
      <c r="C17" s="98">
        <v>3</v>
      </c>
      <c r="D17" s="98">
        <v>4</v>
      </c>
      <c r="E17" s="98">
        <v>5</v>
      </c>
      <c r="F17" s="98">
        <v>6</v>
      </c>
      <c r="G17" s="98">
        <v>7</v>
      </c>
      <c r="H17" s="98">
        <v>8</v>
      </c>
      <c r="I17" s="98">
        <v>9</v>
      </c>
      <c r="J17" s="98">
        <v>10</v>
      </c>
      <c r="K17" s="98">
        <v>11</v>
      </c>
      <c r="L17" s="98">
        <v>12</v>
      </c>
      <c r="M17" s="99"/>
      <c r="O17" s="94"/>
      <c r="P17" s="94"/>
    </row>
    <row r="18" spans="1:16" ht="21" customHeight="1">
      <c r="A18" s="100"/>
      <c r="B18" s="101"/>
      <c r="C18" s="155" t="str">
        <f>IF($B18=""," ","RR")</f>
        <v xml:space="preserve"> </v>
      </c>
      <c r="D18" s="155" t="str">
        <f>IF($B18=""," ",16)</f>
        <v xml:space="preserve"> </v>
      </c>
      <c r="E18" s="102"/>
      <c r="F18" s="102"/>
      <c r="G18" s="103"/>
      <c r="H18" s="102"/>
      <c r="I18" s="103"/>
      <c r="J18" s="103"/>
      <c r="K18" s="457"/>
      <c r="L18" s="376"/>
      <c r="M18" s="453" t="str">
        <f>IF($I18&lt;&gt;"",IF(($E18*$F18/1000000*VLOOKUP($I18,help_látky!$A$3:$C$298,3,FALSE))&lt;=VLOOKUP($D18,help_látky!$G$3:$J$8,4,FALSE),IF($E18&lt;=VLOOKUP($D18,help_látky!$G$3:$J$8,3,FALSE),"OK","Překročena max.šířka trubky"),"Překročena max.hmotnost na trubku"),"")</f>
        <v/>
      </c>
      <c r="N18" s="348" t="str">
        <f>IF($I18&lt;&gt;"",IF(OR(AND(VLOOKUP($I18,help_látky!$A$3:$C$298,3,FALSE)&lt;=help_látky!$K$1,$F18&lt;=VLOOKUP($D18,help_látky!$G$2:$L$8,5,FALSE)),AND(VLOOKUP($I18,help_látky!$A$3:$C$146,3,FALSE)&gt;help_látky!$K$1,$F18&lt;=VLOOKUP($D18,help_látky!$G$2:$L$8,6,FALSE))),"OK","Překročena max.výška látky"),"")</f>
        <v/>
      </c>
      <c r="O18" s="345"/>
      <c r="P18" s="94"/>
    </row>
    <row r="19" spans="1:16" ht="21" customHeight="1">
      <c r="A19" s="104"/>
      <c r="B19" s="105"/>
      <c r="C19" s="156" t="str">
        <f>IF($B19=""," ","RR")</f>
        <v xml:space="preserve"> </v>
      </c>
      <c r="D19" s="157" t="str">
        <f>IF($B19=""," ",16)</f>
        <v xml:space="preserve"> </v>
      </c>
      <c r="E19" s="106"/>
      <c r="F19" s="106"/>
      <c r="G19" s="107"/>
      <c r="H19" s="106"/>
      <c r="I19" s="107"/>
      <c r="J19" s="107"/>
      <c r="K19" s="107"/>
      <c r="L19" s="377"/>
      <c r="M19" s="454" t="str">
        <f>IF($I19&lt;&gt;"",IF(($E19*$F19/1000000*VLOOKUP($I19,help_látky!$A$3:$C$298,3,FALSE))&lt;=VLOOKUP($D19,help_látky!$G$3:$J$8,4,FALSE),IF($E19&lt;=VLOOKUP($D19,help_látky!$G$3:$J$8,3,FALSE),"OK","Překročena max.šířka trubky"),"Překročena max.hmotnost na trubku"),"")</f>
        <v/>
      </c>
      <c r="N19" s="349" t="str">
        <f>IF($I19&lt;&gt;"",IF(OR(AND(VLOOKUP($I19,help_látky!$A$3:$C$298,3,FALSE)&lt;=help_látky!$K$1,$F19&lt;=VLOOKUP($D19,help_látky!$G$2:$L$8,5,FALSE)),AND(VLOOKUP($I19,help_látky!$A$3:$C$146,3,FALSE)&gt;help_látky!$K$1,$F19&lt;=VLOOKUP($D19,help_látky!$G$2:$L$8,6,FALSE))),"OK","Překročena max.výška látky"),"")</f>
        <v/>
      </c>
      <c r="O19" s="346"/>
      <c r="P19" s="94"/>
    </row>
    <row r="20" spans="1:16" ht="21" customHeight="1">
      <c r="A20" s="104"/>
      <c r="B20" s="105"/>
      <c r="C20" s="157" t="str">
        <f t="shared" ref="C20:C28" si="0">IF($B20=""," ","RR")</f>
        <v xml:space="preserve"> </v>
      </c>
      <c r="D20" s="157" t="str">
        <f>IF($B20=""," ",16)</f>
        <v xml:space="preserve"> </v>
      </c>
      <c r="E20" s="106"/>
      <c r="F20" s="106"/>
      <c r="G20" s="107"/>
      <c r="H20" s="106"/>
      <c r="I20" s="107"/>
      <c r="J20" s="107"/>
      <c r="K20" s="107"/>
      <c r="L20" s="377"/>
      <c r="M20" s="454" t="str">
        <f>IF($I20&lt;&gt;"",IF(($E20*$F20/1000000*VLOOKUP($I20,help_látky!$A$3:$C$298,3,FALSE))&lt;=VLOOKUP($D20,help_látky!$G$3:$J$8,4,FALSE),IF($E20&lt;=VLOOKUP($D20,help_látky!$G$3:$J$8,3,FALSE),"OK","Překročena max.šířka trubky"),"Překročena max.hmotnost na trubku"),"")</f>
        <v/>
      </c>
      <c r="N20" s="349" t="str">
        <f>IF($I20&lt;&gt;"",IF(OR(AND(VLOOKUP($I20,help_látky!$A$3:$C$298,3,FALSE)&lt;=help_látky!$K$1,$F20&lt;=VLOOKUP($D20,help_látky!$G$2:$L$8,5,FALSE)),AND(VLOOKUP($I20,help_látky!$A$3:$C$146,3,FALSE)&gt;help_látky!$K$1,$F20&lt;=VLOOKUP($D20,help_látky!$G$2:$L$8,6,FALSE))),"OK","Překročena max.výška látky"),"")</f>
        <v/>
      </c>
      <c r="O20" s="346"/>
      <c r="P20" s="94"/>
    </row>
    <row r="21" spans="1:16" ht="21" customHeight="1">
      <c r="A21" s="104"/>
      <c r="B21" s="105"/>
      <c r="C21" s="157" t="str">
        <f t="shared" si="0"/>
        <v xml:space="preserve"> </v>
      </c>
      <c r="D21" s="157" t="str">
        <f t="shared" ref="D21:D28" si="1">IF($B21=""," ",16)</f>
        <v xml:space="preserve"> </v>
      </c>
      <c r="E21" s="106"/>
      <c r="F21" s="106"/>
      <c r="G21" s="107"/>
      <c r="H21" s="106"/>
      <c r="I21" s="107"/>
      <c r="J21" s="107"/>
      <c r="K21" s="458"/>
      <c r="L21" s="377"/>
      <c r="M21" s="454" t="str">
        <f>IF($I21&lt;&gt;"",IF(($E21*$F21/1000000*VLOOKUP($I21,help_látky!$A$3:$C$298,3,FALSE))&lt;=VLOOKUP($D21,help_látky!$G$3:$J$8,4,FALSE),IF($E21&lt;=VLOOKUP($D21,help_látky!$G$3:$J$8,3,FALSE),"OK","Překročena max.šířka trubky"),"Překročena max.hmotnost na trubku"),"")</f>
        <v/>
      </c>
      <c r="N21" s="349" t="str">
        <f>IF($I21&lt;&gt;"",IF(OR(AND(VLOOKUP($I21,help_látky!$A$3:$C$298,3,FALSE)&lt;=help_látky!$K$1,$F21&lt;=VLOOKUP($D21,help_látky!$G$2:$L$8,5,FALSE)),AND(VLOOKUP($I21,help_látky!$A$3:$C$146,3,FALSE)&gt;help_látky!$K$1,$F21&lt;=VLOOKUP($D21,help_látky!$G$2:$L$8,6,FALSE))),"OK","Překročena max.výška látky"),"")</f>
        <v/>
      </c>
      <c r="O21" s="346"/>
      <c r="P21" s="94"/>
    </row>
    <row r="22" spans="1:16" ht="21" customHeight="1">
      <c r="A22" s="104"/>
      <c r="B22" s="105"/>
      <c r="C22" s="157" t="str">
        <f t="shared" si="0"/>
        <v xml:space="preserve"> </v>
      </c>
      <c r="D22" s="157" t="str">
        <f t="shared" si="1"/>
        <v xml:space="preserve"> </v>
      </c>
      <c r="E22" s="106"/>
      <c r="F22" s="106"/>
      <c r="G22" s="107"/>
      <c r="H22" s="106"/>
      <c r="I22" s="107"/>
      <c r="J22" s="107"/>
      <c r="K22" s="107"/>
      <c r="L22" s="377"/>
      <c r="M22" s="454" t="str">
        <f>IF($I22&lt;&gt;"",IF(($E22*$F22/1000000*VLOOKUP($I22,help_látky!$A$3:$C$298,3,FALSE))&lt;=VLOOKUP($D22,help_látky!$G$3:$J$8,4,FALSE),IF($E22&lt;=VLOOKUP($D22,help_látky!$G$3:$J$8,3,FALSE),"OK","Překročena max.šířka trubky"),"Překročena max.hmotnost na trubku"),"")</f>
        <v/>
      </c>
      <c r="N22" s="349" t="str">
        <f>IF($I22&lt;&gt;"",IF(OR(AND(VLOOKUP($I22,help_látky!$A$3:$C$298,3,FALSE)&lt;=help_látky!$K$1,$F22&lt;=VLOOKUP($D22,help_látky!$G$2:$L$8,5,FALSE)),AND(VLOOKUP($I22,help_látky!$A$3:$C$146,3,FALSE)&gt;help_látky!$K$1,$F22&lt;=VLOOKUP($D22,help_látky!$G$2:$L$8,6,FALSE))),"OK","Překročena max.výška látky"),"")</f>
        <v/>
      </c>
      <c r="O22" s="346"/>
      <c r="P22" s="94"/>
    </row>
    <row r="23" spans="1:16" ht="21" customHeight="1">
      <c r="A23" s="104"/>
      <c r="B23" s="105"/>
      <c r="C23" s="157" t="str">
        <f t="shared" si="0"/>
        <v xml:space="preserve"> </v>
      </c>
      <c r="D23" s="157" t="str">
        <f t="shared" si="1"/>
        <v xml:space="preserve"> </v>
      </c>
      <c r="E23" s="106"/>
      <c r="F23" s="106"/>
      <c r="G23" s="107"/>
      <c r="H23" s="106"/>
      <c r="I23" s="107"/>
      <c r="J23" s="107"/>
      <c r="K23" s="458"/>
      <c r="L23" s="377"/>
      <c r="M23" s="454" t="str">
        <f>IF($I23&lt;&gt;"",IF(($E23*$F23/1000000*VLOOKUP($I23,help_látky!$A$3:$C$298,3,FALSE))&lt;=VLOOKUP($D23,help_látky!$G$3:$J$8,4,FALSE),IF($E23&lt;=VLOOKUP($D23,help_látky!$G$3:$J$8,3,FALSE),"OK","Překročena max.šířka trubky"),"Překročena max.hmotnost na trubku"),"")</f>
        <v/>
      </c>
      <c r="N23" s="349" t="str">
        <f>IF($I23&lt;&gt;"",IF(OR(AND(VLOOKUP($I23,help_látky!$A$3:$C$298,3,FALSE)&lt;=help_látky!$K$1,$F23&lt;=VLOOKUP($D23,help_látky!$G$2:$L$8,5,FALSE)),AND(VLOOKUP($I23,help_látky!$A$3:$C$146,3,FALSE)&gt;help_látky!$K$1,$F23&lt;=VLOOKUP($D23,help_látky!$G$2:$L$8,6,FALSE))),"OK","Překročena max.výška látky"),"")</f>
        <v/>
      </c>
      <c r="O23" s="346"/>
      <c r="P23" s="94"/>
    </row>
    <row r="24" spans="1:16" ht="21" customHeight="1">
      <c r="A24" s="104"/>
      <c r="B24" s="105"/>
      <c r="C24" s="157" t="str">
        <f t="shared" si="0"/>
        <v xml:space="preserve"> </v>
      </c>
      <c r="D24" s="157" t="str">
        <f t="shared" si="1"/>
        <v xml:space="preserve"> </v>
      </c>
      <c r="E24" s="106"/>
      <c r="F24" s="106"/>
      <c r="G24" s="107"/>
      <c r="H24" s="106"/>
      <c r="I24" s="107"/>
      <c r="J24" s="107"/>
      <c r="K24" s="107"/>
      <c r="L24" s="377"/>
      <c r="M24" s="454" t="str">
        <f>IF($I24&lt;&gt;"",IF(($E24*$F24/1000000*VLOOKUP($I24,help_látky!$A$3:$C$298,3,FALSE))&lt;=VLOOKUP($D24,help_látky!$G$3:$J$8,4,FALSE),IF($E24&lt;=VLOOKUP($D24,help_látky!$G$3:$J$8,3,FALSE),"OK","Překročena max.šířka trubky"),"Překročena max.hmotnost na trubku"),"")</f>
        <v/>
      </c>
      <c r="N24" s="349" t="str">
        <f>IF($I24&lt;&gt;"",IF(OR(AND(VLOOKUP($I24,help_látky!$A$3:$C$298,3,FALSE)&lt;=help_látky!$K$1,$F24&lt;=VLOOKUP($D24,help_látky!$G$2:$L$8,5,FALSE)),AND(VLOOKUP($I24,help_látky!$A$3:$C$146,3,FALSE)&gt;help_látky!$K$1,$F24&lt;=VLOOKUP($D24,help_látky!$G$2:$L$8,6,FALSE))),"OK","Překročena max.výška látky"),"")</f>
        <v/>
      </c>
      <c r="O24" s="346"/>
      <c r="P24" s="94"/>
    </row>
    <row r="25" spans="1:16" ht="21" customHeight="1">
      <c r="A25" s="104"/>
      <c r="B25" s="105"/>
      <c r="C25" s="157" t="str">
        <f t="shared" si="0"/>
        <v xml:space="preserve"> </v>
      </c>
      <c r="D25" s="157" t="str">
        <f t="shared" si="1"/>
        <v xml:space="preserve"> </v>
      </c>
      <c r="E25" s="106"/>
      <c r="F25" s="106"/>
      <c r="G25" s="107"/>
      <c r="H25" s="106"/>
      <c r="I25" s="107"/>
      <c r="J25" s="107"/>
      <c r="K25" s="458"/>
      <c r="L25" s="377"/>
      <c r="M25" s="454" t="str">
        <f>IF($I25&lt;&gt;"",IF(($E25*$F25/1000000*VLOOKUP($I25,help_látky!$A$3:$C$298,3,FALSE))&lt;=VLOOKUP($D25,help_látky!$G$3:$J$8,4,FALSE),IF($E25&lt;=VLOOKUP($D25,help_látky!$G$3:$J$8,3,FALSE),"OK","Překročena max.šířka trubky"),"Překročena max.hmotnost na trubku"),"")</f>
        <v/>
      </c>
      <c r="N25" s="349" t="str">
        <f>IF($I25&lt;&gt;"",IF(OR(AND(VLOOKUP($I25,help_látky!$A$3:$C$298,3,FALSE)&lt;=help_látky!$K$1,$F25&lt;=VLOOKUP($D25,help_látky!$G$2:$L$8,5,FALSE)),AND(VLOOKUP($I25,help_látky!$A$3:$C$146,3,FALSE)&gt;help_látky!$K$1,$F25&lt;=VLOOKUP($D25,help_látky!$G$2:$L$8,6,FALSE))),"OK","Překročena max.výška látky"),"")</f>
        <v/>
      </c>
      <c r="O25" s="346"/>
      <c r="P25" s="94"/>
    </row>
    <row r="26" spans="1:16" ht="21" customHeight="1">
      <c r="A26" s="104"/>
      <c r="B26" s="105"/>
      <c r="C26" s="157" t="str">
        <f t="shared" si="0"/>
        <v xml:space="preserve"> </v>
      </c>
      <c r="D26" s="157" t="str">
        <f t="shared" si="1"/>
        <v xml:space="preserve"> </v>
      </c>
      <c r="E26" s="106"/>
      <c r="F26" s="106"/>
      <c r="G26" s="107"/>
      <c r="H26" s="106"/>
      <c r="I26" s="107"/>
      <c r="J26" s="107"/>
      <c r="K26" s="111"/>
      <c r="L26" s="377"/>
      <c r="M26" s="454" t="str">
        <f>IF($I26&lt;&gt;"",IF(($E26*$F26/1000000*VLOOKUP($I26,help_látky!$A$3:$C$298,3,FALSE))&lt;=VLOOKUP($D26,help_látky!$G$3:$J$8,4,FALSE),IF($E26&lt;=VLOOKUP($D26,help_látky!$G$3:$J$8,3,FALSE),"OK","Překročena max.šířka trubky"),"Překročena max.hmotnost na trubku"),"")</f>
        <v/>
      </c>
      <c r="N26" s="349" t="str">
        <f>IF($I26&lt;&gt;"",IF(OR(AND(VLOOKUP($I26,help_látky!$A$3:$C$298,3,FALSE)&lt;=help_látky!$K$1,$F26&lt;=VLOOKUP($D26,help_látky!$G$2:$L$8,5,FALSE)),AND(VLOOKUP($I26,help_látky!$A$3:$C$146,3,FALSE)&gt;help_látky!$K$1,$F26&lt;=VLOOKUP($D26,help_látky!$G$2:$L$8,6,FALSE))),"OK","Překročena max.výška látky"),"")</f>
        <v/>
      </c>
      <c r="O26" s="346"/>
      <c r="P26" s="94"/>
    </row>
    <row r="27" spans="1:16" ht="21" customHeight="1">
      <c r="A27" s="104"/>
      <c r="B27" s="105"/>
      <c r="C27" s="157" t="str">
        <f t="shared" si="0"/>
        <v xml:space="preserve"> </v>
      </c>
      <c r="D27" s="157" t="str">
        <f t="shared" si="1"/>
        <v xml:space="preserve"> </v>
      </c>
      <c r="E27" s="106"/>
      <c r="F27" s="106"/>
      <c r="G27" s="107"/>
      <c r="H27" s="106"/>
      <c r="I27" s="107"/>
      <c r="J27" s="107"/>
      <c r="K27" s="107"/>
      <c r="L27" s="377"/>
      <c r="M27" s="454" t="str">
        <f>IF($I27&lt;&gt;"",IF(($E27*$F27/1000000*VLOOKUP($I27,help_látky!$A$3:$C$298,3,FALSE))&lt;=VLOOKUP($D27,help_látky!$G$3:$J$8,4,FALSE),IF($E27&lt;=VLOOKUP($D27,help_látky!$G$3:$J$8,3,FALSE),"OK","Překročena max.šířka trubky"),"Překročena max.hmotnost na trubku"),"")</f>
        <v/>
      </c>
      <c r="N27" s="349" t="str">
        <f>IF($I27&lt;&gt;"",IF(OR(AND(VLOOKUP($I27,help_látky!$A$3:$C$298,3,FALSE)&lt;=help_látky!$K$1,$F27&lt;=VLOOKUP($D27,help_látky!$G$2:$L$8,5,FALSE)),AND(VLOOKUP($I27,help_látky!$A$3:$C$146,3,FALSE)&gt;help_látky!$K$1,$F27&lt;=VLOOKUP($D27,help_látky!$G$2:$L$8,6,FALSE))),"OK","Překročena max.výška látky"),"")</f>
        <v/>
      </c>
      <c r="O27" s="346"/>
      <c r="P27" s="94"/>
    </row>
    <row r="28" spans="1:16" ht="21" customHeight="1" thickBot="1">
      <c r="A28" s="108"/>
      <c r="B28" s="109"/>
      <c r="C28" s="156" t="str">
        <f t="shared" si="0"/>
        <v xml:space="preserve"> </v>
      </c>
      <c r="D28" s="156" t="str">
        <f t="shared" si="1"/>
        <v xml:space="preserve"> </v>
      </c>
      <c r="E28" s="110"/>
      <c r="F28" s="110"/>
      <c r="G28" s="111"/>
      <c r="H28" s="110"/>
      <c r="I28" s="111"/>
      <c r="J28" s="111"/>
      <c r="K28" s="456"/>
      <c r="L28" s="378"/>
      <c r="M28" s="455" t="str">
        <f>IF($I28&lt;&gt;"",IF(($E28*$F28/1000000*VLOOKUP($I28,help_látky!$A$3:$C$298,3,FALSE))&lt;=VLOOKUP($D28,help_látky!$G$3:$J$8,4,FALSE),IF($E28&lt;=VLOOKUP($D28,help_látky!$G$3:$J$8,3,FALSE),"OK","Překročena max.šířka trubky"),"Překročena max.hmotnost na trubku"),"")</f>
        <v/>
      </c>
      <c r="N28" s="350" t="str">
        <f>IF($I28&lt;&gt;"",IF(OR(AND(VLOOKUP($I28,help_látky!$A$3:$C$298,3,FALSE)&lt;=help_látky!$K$1,$F28&lt;=VLOOKUP($D28,help_látky!$G$2:$L$8,5,FALSE)),AND(VLOOKUP($I28,help_látky!$A$3:$C$146,3,FALSE)&gt;help_látky!$K$1,$F28&lt;=VLOOKUP($D28,help_látky!$G$2:$L$8,6,FALSE))),"OK","Překročena max.výška látky"),"")</f>
        <v/>
      </c>
      <c r="O28" s="347"/>
      <c r="P28" s="94"/>
    </row>
    <row r="29" spans="1:16" ht="15" customHeight="1">
      <c r="A29" s="588" t="str">
        <f>VLOOKUP('Rollite překlady'!A27,'Rollite překlady'!A:D,VLOOKUP($O$3,'Rollite překlady'!$G$1:$H$4,2,0),0)</f>
        <v xml:space="preserve">Poznámka k zakázce: </v>
      </c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71"/>
      <c r="N29" s="571"/>
      <c r="O29" s="590"/>
    </row>
    <row r="30" spans="1:16" ht="15" customHeight="1">
      <c r="A30" s="573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5"/>
    </row>
    <row r="31" spans="1:16" ht="15" customHeight="1" thickBot="1">
      <c r="A31" s="576"/>
      <c r="B31" s="577"/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8"/>
    </row>
    <row r="32" spans="1:16" ht="21" customHeight="1">
      <c r="A32" s="78"/>
      <c r="B32" s="78"/>
      <c r="C32" s="112"/>
      <c r="D32" s="112"/>
      <c r="E32" s="113"/>
      <c r="F32" s="113"/>
      <c r="G32" s="113"/>
      <c r="H32" s="113"/>
      <c r="I32" s="113"/>
      <c r="J32" s="113"/>
      <c r="K32" s="113"/>
      <c r="L32" s="113"/>
      <c r="N32" s="94"/>
      <c r="O32" s="94"/>
    </row>
    <row r="33" spans="1:15" ht="21.75" customHeight="1">
      <c r="A33" s="365" t="str">
        <f>VLOOKUP('Rollite překlady'!A28,'Rollite překlady'!A:D,VLOOKUP($O$3,'Rollite překlady'!$G$1:$H$4,2,0),0)</f>
        <v>Vysvětlivky:</v>
      </c>
      <c r="B33" s="78"/>
      <c r="C33" s="112"/>
      <c r="D33" s="112"/>
      <c r="E33" s="113"/>
      <c r="F33" s="113"/>
      <c r="G33" s="113"/>
      <c r="H33" s="113"/>
      <c r="I33" s="113"/>
      <c r="J33" s="93"/>
      <c r="K33" s="93"/>
      <c r="L33" s="93"/>
      <c r="N33" s="94"/>
      <c r="O33" s="94"/>
    </row>
    <row r="34" spans="1:15" ht="13.5" customHeight="1">
      <c r="A34" s="114"/>
      <c r="B34" s="78"/>
      <c r="C34" s="112"/>
      <c r="D34" s="112"/>
      <c r="E34" s="113"/>
      <c r="F34" s="113"/>
      <c r="G34" s="113"/>
      <c r="H34" s="113"/>
      <c r="I34" s="113"/>
      <c r="J34" s="93"/>
      <c r="K34" s="93"/>
      <c r="L34" s="93"/>
      <c r="N34" s="94"/>
      <c r="O34" s="94"/>
    </row>
    <row r="35" spans="1:15" s="78" customFormat="1" ht="13.5" customHeight="1">
      <c r="A35" s="366" t="str">
        <f>VLOOKUP('Rollite překlady'!A29,'Rollite překlady'!A:D,VLOOKUP($O$3,'Rollite překlady'!$G$1:$H$4,2,0),0)</f>
        <v>4) v případě požadavku sladění vzorů u vzorovaných látek uveďte do poznámky text: SLADĚNÍ, v tomto případě musí býtzvolen stejný průměr trubky</v>
      </c>
      <c r="C35" s="112"/>
      <c r="D35" s="112"/>
      <c r="E35" s="113"/>
      <c r="F35" s="113"/>
      <c r="G35" s="113"/>
      <c r="H35" s="113"/>
      <c r="I35" s="113"/>
      <c r="J35" s="115"/>
      <c r="K35" s="115"/>
      <c r="L35" s="115"/>
      <c r="N35" s="94"/>
      <c r="O35" s="94"/>
    </row>
    <row r="36" spans="1:15" s="78" customFormat="1" ht="13.5" customHeight="1">
      <c r="A36" s="366" t="str">
        <f>VLOOKUP('Rollite překlady'!A30,'Rollite překlady'!A:D,VLOOKUP($O$3,'Rollite překlady'!$G$1:$H$4,2,0),0)</f>
        <v>7) zvolte umístění ovládání z čelního pohledu z interiéru</v>
      </c>
      <c r="C36" s="112"/>
      <c r="D36" s="112"/>
      <c r="E36" s="113"/>
      <c r="F36" s="113"/>
      <c r="G36" s="113"/>
      <c r="H36" s="113"/>
      <c r="I36" s="113"/>
      <c r="J36" s="115"/>
      <c r="K36" s="115"/>
      <c r="L36" s="115"/>
      <c r="N36" s="94"/>
      <c r="O36" s="94"/>
    </row>
    <row r="37" spans="1:15" s="78" customFormat="1" ht="13.5" customHeight="1">
      <c r="A37" s="366" t="str">
        <f>VLOOKUP('Rollite překlady'!A31,'Rollite překlady'!A:D,VLOOKUP($O$3,'Rollite překlady'!$G$1:$H$4,2,0),0)</f>
        <v>9) zvolte barvu látky z nabízených hodnot nebo nabídky viz list LÁTKY; odstíny látek se mohou v jednotlivých dodávkách navzájem mírně lišit</v>
      </c>
      <c r="C37" s="112"/>
      <c r="D37" s="112"/>
      <c r="E37" s="113"/>
      <c r="F37" s="113"/>
      <c r="G37" s="113"/>
      <c r="H37" s="113"/>
      <c r="I37" s="113"/>
      <c r="J37" s="115"/>
      <c r="K37" s="115"/>
      <c r="L37" s="115"/>
      <c r="N37" s="94"/>
      <c r="O37" s="94"/>
    </row>
    <row r="38" spans="1:15" s="78" customFormat="1" ht="13.5" customHeight="1">
      <c r="A38" s="366" t="str">
        <f>VLOOKUP('Rollite překlady'!A32,'Rollite překlady'!A:D,VLOOKUP($O$3,'Rollite překlady'!$G$1:$H$4,2,0),0)</f>
        <v>10) zvolte způsob vedení z nabízených hodnot nebo nabídky viz list POKYNY2</v>
      </c>
      <c r="C38" s="112"/>
      <c r="D38" s="112"/>
      <c r="E38" s="113"/>
      <c r="F38" s="113"/>
      <c r="G38" s="113"/>
      <c r="H38" s="113"/>
      <c r="I38" s="113"/>
      <c r="J38" s="115"/>
      <c r="K38" s="115"/>
      <c r="L38" s="115"/>
      <c r="N38" s="94"/>
      <c r="O38" s="94"/>
    </row>
    <row r="39" spans="1:15" s="78" customFormat="1" ht="13.5" customHeight="1">
      <c r="A39" s="366" t="str">
        <f>VLOOKUP('Rollite překlady'!A33,'Rollite překlady'!A:D,VLOOKUP($O$3,'Rollite překlady'!$G$1:$H$4,2,0),0)</f>
        <v>11) zvolte barvu lakovaných komponent z nabízených hodnot nebo nabídky viz list POKYNY2</v>
      </c>
      <c r="C39" s="112"/>
      <c r="D39" s="112"/>
      <c r="E39" s="113"/>
      <c r="F39" s="113"/>
      <c r="G39" s="113"/>
      <c r="H39" s="113"/>
      <c r="I39" s="113"/>
      <c r="J39" s="115"/>
      <c r="K39" s="115"/>
      <c r="L39" s="115"/>
      <c r="N39" s="94"/>
      <c r="O39" s="94"/>
    </row>
    <row r="40" spans="1:15" s="78" customFormat="1" ht="13.5" customHeight="1">
      <c r="A40" s="114" t="s">
        <v>978</v>
      </c>
      <c r="C40" s="112"/>
      <c r="D40" s="112"/>
      <c r="E40" s="113"/>
      <c r="F40" s="113"/>
      <c r="G40" s="113"/>
      <c r="H40" s="113"/>
      <c r="I40" s="113"/>
      <c r="J40" s="115"/>
      <c r="K40" s="115"/>
      <c r="L40" s="115"/>
      <c r="N40" s="94"/>
      <c r="O40" s="94"/>
    </row>
    <row r="41" spans="1:15" s="130" customFormat="1" ht="13.5" customHeight="1">
      <c r="A41" s="129"/>
      <c r="C41" s="131"/>
      <c r="D41" s="131"/>
      <c r="E41" s="132"/>
      <c r="F41" s="132"/>
      <c r="G41" s="132"/>
      <c r="H41" s="132"/>
      <c r="I41" s="132"/>
      <c r="J41" s="133"/>
      <c r="K41" s="133"/>
      <c r="L41" s="133"/>
      <c r="N41" s="134"/>
      <c r="O41" s="134"/>
    </row>
    <row r="42" spans="1:15" s="135" customFormat="1" ht="13.5" customHeight="1">
      <c r="B42" s="130"/>
      <c r="C42" s="131"/>
      <c r="D42" s="131"/>
      <c r="E42" s="132"/>
      <c r="F42" s="132"/>
      <c r="G42" s="132"/>
      <c r="H42" s="132"/>
      <c r="I42" s="132"/>
      <c r="J42" s="136"/>
      <c r="K42" s="136"/>
      <c r="L42" s="136"/>
      <c r="N42" s="134"/>
      <c r="O42" s="134"/>
    </row>
    <row r="43" spans="1:15" s="130" customFormat="1" ht="13.5" customHeight="1">
      <c r="C43" s="131"/>
      <c r="D43" s="131"/>
      <c r="E43" s="132"/>
      <c r="F43" s="132"/>
      <c r="G43" s="132"/>
      <c r="H43" s="132"/>
      <c r="I43" s="132"/>
      <c r="J43" s="133"/>
      <c r="K43" s="133"/>
      <c r="L43" s="133"/>
      <c r="N43" s="134"/>
      <c r="O43" s="134"/>
    </row>
    <row r="44" spans="1:15" s="78" customFormat="1" ht="12.75" customHeight="1">
      <c r="A44" s="114"/>
      <c r="C44" s="112"/>
      <c r="D44" s="112"/>
      <c r="E44" s="113"/>
      <c r="F44" s="113"/>
      <c r="G44" s="113"/>
      <c r="H44" s="113"/>
      <c r="I44" s="113"/>
      <c r="J44" s="115"/>
      <c r="K44" s="115"/>
      <c r="L44" s="115"/>
      <c r="N44" s="94"/>
      <c r="O44" s="94"/>
    </row>
    <row r="45" spans="1:15" ht="15.75" customHeight="1">
      <c r="A45" s="560"/>
      <c r="B45" s="560"/>
      <c r="C45" s="560"/>
      <c r="D45" s="560"/>
      <c r="E45" s="560"/>
      <c r="F45" s="560"/>
      <c r="G45" s="560"/>
      <c r="H45" s="560"/>
      <c r="I45" s="123"/>
      <c r="J45" s="561"/>
      <c r="K45" s="561"/>
      <c r="L45" s="124"/>
    </row>
    <row r="46" spans="1:15" ht="11.25" customHeight="1">
      <c r="B46" s="97"/>
      <c r="C46" s="97"/>
      <c r="D46" s="97"/>
      <c r="E46" s="97"/>
      <c r="F46" s="97"/>
      <c r="G46" s="97"/>
      <c r="H46" s="97"/>
      <c r="I46" s="97"/>
    </row>
    <row r="47" spans="1:15" ht="11.25" customHeight="1">
      <c r="A47" s="367" t="str">
        <f>VLOOKUP('Rollite překlady'!A34,'Rollite překlady'!A:D,VLOOKUP($O$3,'Rollite překlady'!$G$1:$H$4,2,0),0)</f>
        <v>Platnost od:</v>
      </c>
      <c r="C47" s="559" t="s">
        <v>1213</v>
      </c>
      <c r="D47" s="559"/>
      <c r="O47" s="368" t="str">
        <f>VLOOKUP('Rollite překlady'!A35,'Rollite překlady'!A:D,VLOOKUP($O$3,'Rollite překlady'!$G$1:$H$4,2,0),0)</f>
        <v>Pro veškeré obchodní vztahy platí ustanovení Všeobecných obchodních podmínek společnosti ISOTRA a.s. v platném znění, pokud není stanoveno jinak.</v>
      </c>
    </row>
  </sheetData>
  <mergeCells count="30">
    <mergeCell ref="C47:D47"/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  <mergeCell ref="A6:E6"/>
    <mergeCell ref="G6:K6"/>
    <mergeCell ref="A7:B8"/>
    <mergeCell ref="C7:E8"/>
    <mergeCell ref="G7:H7"/>
    <mergeCell ref="I7:K7"/>
    <mergeCell ref="G8:H8"/>
    <mergeCell ref="I8:K8"/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</mergeCells>
  <dataValidations count="7">
    <dataValidation type="whole" operator="greaterThan" allowBlank="1" showInputMessage="1" showErrorMessage="1" error="Zadej celé číslo větší než nula!" sqref="E18:F28 H18:H28">
      <formula1>0</formula1>
    </dataValidation>
    <dataValidation type="list" allowBlank="1" showInputMessage="1" showErrorMessage="1" sqref="G18:G28">
      <formula1>ovladaniRollite</formula1>
    </dataValidation>
    <dataValidation type="list" allowBlank="1" showInputMessage="1" showErrorMessage="1" sqref="J18:J28">
      <formula1>vedeniRollite</formula1>
    </dataValidation>
    <dataValidation type="list" allowBlank="1" showInputMessage="1" showErrorMessage="1" sqref="I18:I28">
      <formula1>latky2</formula1>
    </dataValidation>
    <dataValidation type="list" allowBlank="1" showInputMessage="1" showErrorMessage="1" sqref="O3">
      <formula1>jazyk</formula1>
    </dataValidation>
    <dataValidation type="list" allowBlank="1" showInputMessage="1" showErrorMessage="1" sqref="L18:L28">
      <formula1>Balení</formula1>
    </dataValidation>
    <dataValidation type="list" allowBlank="1" showInputMessage="1" showErrorMessage="1" sqref="K18:K28">
      <formula1>IF(J18="RR14/1",RALRR,RALRollite)</formula1>
    </dataValidation>
  </dataValidations>
  <hyperlinks>
    <hyperlink ref="O2" r:id="rId1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G26"/>
  <sheetViews>
    <sheetView zoomScaleNormal="100" workbookViewId="0">
      <selection activeCell="B34" sqref="B34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36" t="str">
        <f>VLOOKUP('pokyny1 překlady'!A2,'pokyny1 překlady'!A:D,VLOOKUP(D1,'pokyny1 překlady'!G1:H4,2,0),0)</f>
        <v>Typ výrobku</v>
      </c>
      <c r="D1" s="371" t="s">
        <v>668</v>
      </c>
    </row>
    <row r="2" spans="1:7">
      <c r="A2" s="28" t="str">
        <f>VLOOKUP('pokyny1 překlady'!A3,'pokyny1 překlady'!A:D,VLOOKUP(D1,'pokyny1 překlady'!G1:H4,2,0),0)</f>
        <v>zkratka</v>
      </c>
      <c r="B2" s="28" t="str">
        <f>VLOOKUP('pokyny1 překlady'!A4,'pokyny1 překlady'!A:D,VLOOKUP(D1,'pokyny1 překlady'!G1:H4,2,0),0)</f>
        <v>název</v>
      </c>
    </row>
    <row r="3" spans="1:7">
      <c r="A3" s="29" t="s">
        <v>57</v>
      </c>
      <c r="B3" s="30" t="str">
        <f>VLOOKUP('pokyny1 překlady'!A5,'pokyny1 překlady'!A:D,VLOOKUP($D$1,'pokyny1 překlady'!$G$1:$H$4,2,0),0)</f>
        <v>Roleta LUNA</v>
      </c>
    </row>
    <row r="4" spans="1:7">
      <c r="A4" s="29" t="s">
        <v>58</v>
      </c>
      <c r="B4" s="30" t="str">
        <f>VLOOKUP('pokyny1 překlady'!A6,'pokyny1 překlady'!A:D,VLOOKUP($D$1,'pokyny1 překlady'!$G$1:$H$4,2,0),0)</f>
        <v>Roleta NEMO</v>
      </c>
    </row>
    <row r="5" spans="1:7">
      <c r="A5" s="29" t="s">
        <v>59</v>
      </c>
      <c r="B5" s="30" t="str">
        <f>VLOOKUP('pokyny1 překlady'!A7,'pokyny1 překlady'!A:D,VLOOKUP($D$1,'pokyny1 překlady'!$G$1:$H$4,2,0),0)</f>
        <v>Roleta ROLLITE</v>
      </c>
    </row>
    <row r="8" spans="1:7" ht="21" customHeight="1">
      <c r="A8" s="36" t="str">
        <f>VLOOKUP('pokyny1 překlady'!A8,'pokyny1 překlady'!A:D,VLOOKUP(D1,'pokyny1 překlady'!G1:H4,2,0),0)</f>
        <v>Rozměr navíjecí trubky</v>
      </c>
    </row>
    <row r="9" spans="1:7">
      <c r="A9" s="28" t="str">
        <f>VLOOKUP('pokyny1 překlady'!A9,'pokyny1 překlady'!A:D,VLOOKUP(D1,'pokyny1 překlady'!G1:H4,2,0),0)</f>
        <v>zkratka</v>
      </c>
      <c r="B9" s="28" t="str">
        <f>VLOOKUP('pokyny1 překlady'!A10,'pokyny1 překlady'!A:D,VLOOKUP($D$1,'pokyny1 překlady'!$G$1:$H$4,2,0),0)</f>
        <v>název</v>
      </c>
      <c r="C9" s="28" t="str">
        <f>VLOOKUP('pokyny1 překlady'!A13,'pokyny1 překlady'!A:D,VLOOKUP($D$1,'pokyny1 překlady'!$G$1:$H$4,2,0),0)</f>
        <v>poznámka</v>
      </c>
      <c r="D9" s="31"/>
      <c r="E9" s="31"/>
      <c r="F9" s="31"/>
      <c r="G9" s="31"/>
    </row>
    <row r="10" spans="1:7">
      <c r="A10" s="29">
        <v>15</v>
      </c>
      <c r="B10" s="30" t="str">
        <f>VLOOKUP('pokyny1 překlady'!A11,'pokyny1 překlady'!A:D,VLOOKUP($D$1,'pokyny1 překlady'!$G$1:$H$4,2,0),0)</f>
        <v>trubka 15 (OMEZENÍ)</v>
      </c>
      <c r="C10" s="30" t="str">
        <f>VLOOKUP('pokyny1 překlady'!A14,'pokyny1 překlady'!A:D,VLOOKUP($D$1,'pokyny1 překlady'!$G$1:$H$4,2,0),0)</f>
        <v>jen pro LUNA, NEMO, viz list LÁTKY a omezení rozměry a hmotností látky</v>
      </c>
    </row>
    <row r="11" spans="1:7">
      <c r="A11" s="29">
        <v>16</v>
      </c>
      <c r="B11" s="30" t="str">
        <f>VLOOKUP('pokyny1 překlady'!A12,'pokyny1 překlady'!A:D,VLOOKUP($D$1,'pokyny1 překlady'!$G$1:$H$4,2,0),0)</f>
        <v>trubka 16 (OMEZENÍ)</v>
      </c>
      <c r="C11" s="30" t="str">
        <f>VLOOKUP('pokyny1 překlady'!A15,'pokyny1 překlady'!A:D,VLOOKUP($D$1,'pokyny1 překlady'!$G$1:$H$4,2,0),0)</f>
        <v>jen pro ROLLITE, viz list LÁTKY a omezení rozměry a hmotností látky</v>
      </c>
    </row>
    <row r="12" spans="1:7">
      <c r="A12" s="351"/>
    </row>
    <row r="13" spans="1:7">
      <c r="A13" s="23" t="str">
        <f>VLOOKUP('pokyny1 překlady'!A16,'pokyny1 překlady'!A:D,VLOOKUP($D$1,'pokyny1 překlady'!$G$1:$H$4,2,0),0)</f>
        <v>VÝROBEK: LUNA, NEMO, ROLLITE nemá volitelný průměr trubky</v>
      </c>
    </row>
    <row r="16" spans="1:7" ht="21" customHeight="1">
      <c r="A16" s="27" t="str">
        <f>VLOOKUP('pokyny1 překlady'!A17,'pokyny1 překlady'!A:D,VLOOKUP($D$1,'pokyny1 překlady'!$G$1:$H$4,2,0),0)</f>
        <v>Ovládání typ</v>
      </c>
    </row>
    <row r="17" spans="1:7" s="7" customFormat="1">
      <c r="A17" s="32" t="str">
        <f>VLOOKUP('pokyny1 překlady'!A18,'pokyny1 překlady'!A:D,VLOOKUP($D$1,'pokyny1 překlady'!$G$1:$H$4,2,0),0)</f>
        <v>zkratka</v>
      </c>
      <c r="B17" s="32" t="str">
        <f>VLOOKUP('pokyny1 překlady'!A19,'pokyny1 překlady'!A:D,VLOOKUP($D$1,'pokyny1 překlady'!$G$1:$H$4,2,0),0)</f>
        <v>název</v>
      </c>
      <c r="C17" s="32" t="str">
        <f>VLOOKUP('pokyny1 překlady'!A21,'pokyny1 překlady'!A:D,VLOOKUP($D$1,'pokyny1 překlady'!$G$1:$H$4,2,0),0)</f>
        <v>poznámka</v>
      </c>
      <c r="D17" s="33"/>
      <c r="E17" s="33"/>
      <c r="F17" s="33"/>
      <c r="G17" s="33"/>
    </row>
    <row r="18" spans="1:7" s="7" customFormat="1">
      <c r="A18" s="34" t="s">
        <v>70</v>
      </c>
      <c r="B18" s="35" t="str">
        <f>VLOOKUP('pokyny1 překlady'!A20,'pokyny1 překlady'!A:D,VLOOKUP($D$1,'pokyny1 překlady'!$G$1:$H$4,2,0),0)</f>
        <v>ŘETÍZEK PVC</v>
      </c>
      <c r="C18" s="35" t="str">
        <f>VLOOKUP('pokyny1 překlady'!A22,'pokyny1 překlady'!A:D,VLOOKUP($D$1,'pokyny1 překlady'!$G$1:$H$4,2,0),0)</f>
        <v>ROLLITE, LUNA, NEMO</v>
      </c>
    </row>
    <row r="21" spans="1:7" ht="21" customHeight="1">
      <c r="A21" s="36" t="str">
        <f>VLOOKUP('pokyny1 překlady'!A23,'pokyny1 překlady'!A:D,VLOOKUP($D$1,'pokyny1 překlady'!$G$1:$H$4,2,0),0)</f>
        <v xml:space="preserve">Návin látky </v>
      </c>
    </row>
    <row r="22" spans="1:7">
      <c r="A22" s="28" t="str">
        <f>VLOOKUP('pokyny1 překlady'!A24,'pokyny1 překlady'!A:D,VLOOKUP($D$1,'pokyny1 překlady'!$G$1:$H$4,2,0),0)</f>
        <v>zkratka</v>
      </c>
      <c r="B22" s="28" t="str">
        <f>VLOOKUP('pokyny1 překlady'!A25,'pokyny1 překlady'!A:D,VLOOKUP($D$1,'pokyny1 překlady'!$G$1:$H$4,2,0),0)</f>
        <v>název</v>
      </c>
      <c r="C22" s="31"/>
      <c r="D22" s="31"/>
      <c r="E22" s="31"/>
    </row>
    <row r="23" spans="1:7" ht="71.25" customHeight="1">
      <c r="A23" s="34" t="s">
        <v>144</v>
      </c>
      <c r="B23" s="35" t="str">
        <f>VLOOKUP('pokyny1 překlady'!A26,'pokyny1 překlady'!A:D,VLOOKUP($D$1,'pokyny1 překlady'!$G$1:$H$4,2,0),0)</f>
        <v>Návin k oknu "A" (standard)</v>
      </c>
      <c r="D23" s="7"/>
      <c r="E23" s="7"/>
    </row>
    <row r="24" spans="1:7" ht="71.25" customHeight="1">
      <c r="A24" s="34" t="s">
        <v>145</v>
      </c>
      <c r="B24" s="35" t="str">
        <f>VLOOKUP('pokyny1 překlady'!A27,'pokyny1 překlady'!A:D,VLOOKUP($D$1,'pokyny1 překlady'!$G$1:$H$4,2,0),0)</f>
        <v>Návin od okna "B"</v>
      </c>
      <c r="D24" s="7"/>
      <c r="E24" s="7"/>
    </row>
    <row r="25" spans="1:7" ht="71.25" customHeight="1">
      <c r="A25" s="34" t="s">
        <v>146</v>
      </c>
      <c r="B25" s="35" t="str">
        <f>VLOOKUP('pokyny1 překlady'!A28,'pokyny1 překlady'!A:D,VLOOKUP($D$1,'pokyny1 překlady'!$G$1:$H$4,2,0),0)</f>
        <v>Návin DEN/NOC "C"</v>
      </c>
    </row>
    <row r="26" spans="1:7">
      <c r="A26" s="23"/>
    </row>
  </sheetData>
  <sheetProtection password="DB33" sheet="1"/>
  <phoneticPr fontId="8" type="noConversion"/>
  <dataValidations count="1">
    <dataValidation type="list" allowBlank="1" showInputMessage="1" showErrorMessage="1" sqref="D1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356" customWidth="1"/>
    <col min="5" max="16384" width="9.140625" style="356"/>
  </cols>
  <sheetData>
    <row r="1" spans="1:8" s="354" customFormat="1">
      <c r="A1" s="353" t="s">
        <v>668</v>
      </c>
      <c r="B1" s="353" t="s">
        <v>669</v>
      </c>
      <c r="C1" s="353" t="s">
        <v>670</v>
      </c>
      <c r="D1" s="353" t="s">
        <v>671</v>
      </c>
      <c r="G1" s="355" t="s">
        <v>668</v>
      </c>
      <c r="H1" s="355">
        <v>1</v>
      </c>
    </row>
    <row r="2" spans="1:8">
      <c r="A2" s="356" t="s">
        <v>54</v>
      </c>
      <c r="B2" s="356" t="s">
        <v>709</v>
      </c>
      <c r="C2" s="356" t="s">
        <v>710</v>
      </c>
      <c r="D2" s="356" t="s">
        <v>711</v>
      </c>
      <c r="G2" s="357" t="s">
        <v>669</v>
      </c>
      <c r="H2" s="357">
        <v>2</v>
      </c>
    </row>
    <row r="3" spans="1:8">
      <c r="A3" s="356" t="s">
        <v>55</v>
      </c>
      <c r="B3" s="356" t="s">
        <v>252</v>
      </c>
      <c r="C3" s="356" t="s">
        <v>837</v>
      </c>
      <c r="D3" s="356" t="s">
        <v>851</v>
      </c>
      <c r="G3" s="357" t="s">
        <v>670</v>
      </c>
      <c r="H3" s="357">
        <v>3</v>
      </c>
    </row>
    <row r="4" spans="1:8">
      <c r="A4" s="356" t="s">
        <v>56</v>
      </c>
      <c r="B4" s="356" t="s">
        <v>819</v>
      </c>
      <c r="C4" s="356" t="s">
        <v>838</v>
      </c>
      <c r="D4" s="356" t="s">
        <v>852</v>
      </c>
      <c r="G4" s="357" t="s">
        <v>671</v>
      </c>
      <c r="H4" s="357">
        <v>4</v>
      </c>
    </row>
    <row r="5" spans="1:8">
      <c r="A5" s="356" t="s">
        <v>60</v>
      </c>
      <c r="B5" s="356" t="s">
        <v>820</v>
      </c>
      <c r="C5" s="356" t="s">
        <v>839</v>
      </c>
      <c r="D5" s="356" t="s">
        <v>853</v>
      </c>
    </row>
    <row r="6" spans="1:8">
      <c r="A6" s="356" t="s">
        <v>61</v>
      </c>
      <c r="B6" s="356" t="s">
        <v>821</v>
      </c>
      <c r="C6" s="356" t="s">
        <v>840</v>
      </c>
      <c r="D6" s="356" t="s">
        <v>854</v>
      </c>
    </row>
    <row r="7" spans="1:8" s="354" customFormat="1">
      <c r="A7" s="354" t="s">
        <v>62</v>
      </c>
      <c r="B7" s="354" t="s">
        <v>822</v>
      </c>
      <c r="C7" s="354" t="s">
        <v>841</v>
      </c>
      <c r="D7" s="354" t="s">
        <v>855</v>
      </c>
    </row>
    <row r="8" spans="1:8">
      <c r="A8" s="356" t="s">
        <v>63</v>
      </c>
      <c r="B8" s="356" t="s">
        <v>823</v>
      </c>
      <c r="C8" s="356" t="s">
        <v>713</v>
      </c>
      <c r="D8" s="356" t="s">
        <v>714</v>
      </c>
    </row>
    <row r="9" spans="1:8">
      <c r="A9" s="356" t="s">
        <v>55</v>
      </c>
      <c r="B9" s="356" t="s">
        <v>252</v>
      </c>
      <c r="C9" s="356" t="s">
        <v>837</v>
      </c>
      <c r="D9" s="356" t="s">
        <v>851</v>
      </c>
    </row>
    <row r="10" spans="1:8">
      <c r="A10" s="356" t="s">
        <v>56</v>
      </c>
      <c r="B10" s="356" t="s">
        <v>819</v>
      </c>
      <c r="C10" s="356" t="s">
        <v>838</v>
      </c>
      <c r="D10" s="356" t="s">
        <v>856</v>
      </c>
    </row>
    <row r="11" spans="1:8">
      <c r="A11" s="356" t="s">
        <v>64</v>
      </c>
      <c r="B11" s="356" t="s">
        <v>824</v>
      </c>
      <c r="C11" s="356" t="s">
        <v>842</v>
      </c>
      <c r="D11" s="356" t="s">
        <v>857</v>
      </c>
    </row>
    <row r="12" spans="1:8">
      <c r="A12" s="356" t="s">
        <v>65</v>
      </c>
      <c r="B12" s="356" t="s">
        <v>825</v>
      </c>
      <c r="C12" s="356" t="s">
        <v>843</v>
      </c>
      <c r="D12" s="356" t="s">
        <v>858</v>
      </c>
    </row>
    <row r="13" spans="1:8">
      <c r="A13" s="356" t="s">
        <v>66</v>
      </c>
      <c r="B13" s="356" t="s">
        <v>826</v>
      </c>
      <c r="C13" s="356" t="s">
        <v>755</v>
      </c>
      <c r="D13" s="356" t="s">
        <v>859</v>
      </c>
    </row>
    <row r="14" spans="1:8">
      <c r="A14" s="356" t="s">
        <v>250</v>
      </c>
      <c r="B14" s="356" t="s">
        <v>827</v>
      </c>
      <c r="C14" s="356" t="s">
        <v>844</v>
      </c>
      <c r="D14" s="356" t="s">
        <v>860</v>
      </c>
    </row>
    <row r="15" spans="1:8">
      <c r="A15" s="356" t="s">
        <v>251</v>
      </c>
      <c r="B15" s="356" t="s">
        <v>828</v>
      </c>
      <c r="C15" s="356" t="s">
        <v>844</v>
      </c>
      <c r="D15" s="356" t="s">
        <v>861</v>
      </c>
    </row>
    <row r="16" spans="1:8" s="354" customFormat="1">
      <c r="A16" s="354" t="s">
        <v>295</v>
      </c>
      <c r="B16" s="354" t="s">
        <v>829</v>
      </c>
      <c r="C16" s="354" t="s">
        <v>845</v>
      </c>
      <c r="D16" s="354" t="s">
        <v>862</v>
      </c>
    </row>
    <row r="17" spans="1:4">
      <c r="A17" s="356" t="s">
        <v>69</v>
      </c>
      <c r="B17" s="356" t="s">
        <v>830</v>
      </c>
      <c r="C17" s="356" t="s">
        <v>846</v>
      </c>
      <c r="D17" s="356" t="s">
        <v>863</v>
      </c>
    </row>
    <row r="18" spans="1:4">
      <c r="A18" s="356" t="s">
        <v>55</v>
      </c>
      <c r="B18" s="356" t="s">
        <v>252</v>
      </c>
      <c r="C18" s="356" t="s">
        <v>837</v>
      </c>
      <c r="D18" s="356" t="s">
        <v>864</v>
      </c>
    </row>
    <row r="19" spans="1:4">
      <c r="A19" s="356" t="s">
        <v>56</v>
      </c>
      <c r="B19" s="356" t="s">
        <v>819</v>
      </c>
      <c r="C19" s="356" t="s">
        <v>838</v>
      </c>
      <c r="D19" s="356" t="s">
        <v>852</v>
      </c>
    </row>
    <row r="20" spans="1:4">
      <c r="A20" s="356" t="s">
        <v>71</v>
      </c>
      <c r="B20" s="356" t="s">
        <v>831</v>
      </c>
      <c r="C20" s="356" t="s">
        <v>847</v>
      </c>
      <c r="D20" s="356" t="s">
        <v>865</v>
      </c>
    </row>
    <row r="21" spans="1:4">
      <c r="A21" s="356" t="s">
        <v>66</v>
      </c>
      <c r="B21" s="356" t="s">
        <v>826</v>
      </c>
      <c r="C21" s="356" t="s">
        <v>755</v>
      </c>
      <c r="D21" s="356" t="s">
        <v>826</v>
      </c>
    </row>
    <row r="22" spans="1:4" s="354" customFormat="1">
      <c r="A22" s="354" t="s">
        <v>667</v>
      </c>
      <c r="B22" s="354" t="s">
        <v>667</v>
      </c>
      <c r="C22" s="354" t="s">
        <v>832</v>
      </c>
      <c r="D22" s="354" t="s">
        <v>832</v>
      </c>
    </row>
    <row r="23" spans="1:4">
      <c r="A23" s="356" t="s">
        <v>253</v>
      </c>
      <c r="B23" s="356" t="s">
        <v>833</v>
      </c>
      <c r="C23" s="356" t="s">
        <v>731</v>
      </c>
      <c r="D23" s="356" t="s">
        <v>732</v>
      </c>
    </row>
    <row r="24" spans="1:4">
      <c r="A24" s="356" t="s">
        <v>55</v>
      </c>
      <c r="B24" s="356" t="s">
        <v>252</v>
      </c>
      <c r="C24" s="356" t="s">
        <v>837</v>
      </c>
      <c r="D24" s="356" t="s">
        <v>851</v>
      </c>
    </row>
    <row r="25" spans="1:4">
      <c r="A25" s="356" t="s">
        <v>56</v>
      </c>
      <c r="B25" s="356" t="s">
        <v>819</v>
      </c>
      <c r="C25" s="356" t="s">
        <v>838</v>
      </c>
      <c r="D25" s="356" t="s">
        <v>852</v>
      </c>
    </row>
    <row r="26" spans="1:4">
      <c r="A26" s="356" t="s">
        <v>147</v>
      </c>
      <c r="B26" s="356" t="s">
        <v>834</v>
      </c>
      <c r="C26" s="356" t="s">
        <v>848</v>
      </c>
      <c r="D26" s="356" t="s">
        <v>866</v>
      </c>
    </row>
    <row r="27" spans="1:4">
      <c r="A27" s="356" t="s">
        <v>148</v>
      </c>
      <c r="B27" s="356" t="s">
        <v>835</v>
      </c>
      <c r="C27" s="356" t="s">
        <v>849</v>
      </c>
      <c r="D27" s="356" t="s">
        <v>867</v>
      </c>
    </row>
    <row r="28" spans="1:4">
      <c r="A28" s="356" t="s">
        <v>149</v>
      </c>
      <c r="B28" s="356" t="s">
        <v>836</v>
      </c>
      <c r="C28" s="356" t="s">
        <v>850</v>
      </c>
      <c r="D28" s="356" t="s">
        <v>868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E101"/>
  <sheetViews>
    <sheetView showGridLines="0" zoomScaleNormal="100" workbookViewId="0">
      <selection activeCell="H37" sqref="H37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36" t="str">
        <f>VLOOKUP('pokyny2 překlady'!A2,'pokyny2 překlady'!A:D,VLOOKUP($E$1,'pokyny2 překlady'!$G$1:$H$4,2,0),0)</f>
        <v>Vedení</v>
      </c>
      <c r="E1" s="371" t="s">
        <v>668</v>
      </c>
    </row>
    <row r="2" spans="1:5">
      <c r="A2" s="38" t="str">
        <f>VLOOKUP('pokyny2 překlady'!A3,'pokyny2 překlady'!A:D,VLOOKUP($E$1,'pokyny2 překlady'!$G$1:$H$4,2,0),0)</f>
        <v>zkratka</v>
      </c>
      <c r="B2" s="38" t="str">
        <f>VLOOKUP('pokyny2 překlady'!A4,'pokyny2 překlady'!A:D,VLOOKUP($E$1,'pokyny2 překlady'!$G$1:$H$4,2,0),0)</f>
        <v>název</v>
      </c>
      <c r="C2" s="38" t="str">
        <f>VLOOKUP('pokyny2 překlady'!A9,'pokyny2 překlady'!A:D,VLOOKUP($E$1,'pokyny2 překlady'!$G$1:$H$4,2,0),0)</f>
        <v>poznámka</v>
      </c>
    </row>
    <row r="3" spans="1:5">
      <c r="A3" s="29" t="s">
        <v>152</v>
      </c>
      <c r="B3" s="30" t="s">
        <v>1176</v>
      </c>
      <c r="C3" s="30" t="s">
        <v>296</v>
      </c>
      <c r="D3" s="69"/>
    </row>
    <row r="4" spans="1:5">
      <c r="A4" s="29" t="s">
        <v>111</v>
      </c>
      <c r="B4" s="30" t="str">
        <f>VLOOKUP('pokyny2 překlady'!A8,'pokyny2 překlady'!A:D,VLOOKUP($E$1,'pokyny2 překlady'!$G$1:$H$4,2,0),0)</f>
        <v>NENÍ</v>
      </c>
      <c r="C4" s="30"/>
      <c r="D4" s="69"/>
    </row>
    <row r="5" spans="1:5">
      <c r="A5" s="351"/>
      <c r="D5" s="69"/>
    </row>
    <row r="6" spans="1:5">
      <c r="A6" s="25" t="str">
        <f>VLOOKUP('pokyny2 překlady'!A10,'pokyny2 překlady'!A:D,VLOOKUP($E$1,'pokyny2 překlady'!$G$1:$H$4,2,0),0)</f>
        <v>VÝROBEK: NEMO možnost vedení nemá</v>
      </c>
    </row>
    <row r="7" spans="1:5">
      <c r="A7" s="24"/>
    </row>
    <row r="8" spans="1:5">
      <c r="A8" s="24"/>
    </row>
    <row r="9" spans="1:5" ht="21" customHeight="1">
      <c r="A9" s="36" t="str">
        <f>VLOOKUP('pokyny2 překlady'!A11,'pokyny2 překlady'!A:D,VLOOKUP($E$1,'pokyny2 překlady'!$G$1:$H$4,2,0),0)</f>
        <v>Kazeta nebo krycí profil</v>
      </c>
    </row>
    <row r="10" spans="1:5" s="7" customFormat="1">
      <c r="A10" s="28" t="str">
        <f>VLOOKUP('pokyny2 překlady'!A12,'pokyny2 překlady'!A:D,VLOOKUP($E$1,'pokyny2 překlady'!$G$1:$H$4,2,0),0)</f>
        <v>zkratka</v>
      </c>
      <c r="B10" s="28" t="str">
        <f>VLOOKUP('pokyny2 překlady'!A13,'pokyny2 překlady'!A:D,VLOOKUP($E$1,'pokyny2 překlady'!$G$1:$H$4,2,0),0)</f>
        <v>název</v>
      </c>
      <c r="C10" s="28" t="str">
        <f>VLOOKUP('pokyny2 překlady'!A17,'pokyny2 překlady'!A:D,VLOOKUP($E$1,'pokyny2 překlady'!$G$1:$H$4,2,0),0)</f>
        <v>poznámka</v>
      </c>
    </row>
    <row r="11" spans="1:5">
      <c r="A11" s="29" t="s">
        <v>160</v>
      </c>
      <c r="B11" s="30" t="str">
        <f>VLOOKUP('pokyny2 překlady'!A14,'pokyny2 překlady'!A:D,VLOOKUP($E$1,'pokyny2 překlady'!$G$1:$H$4,2,0),0)</f>
        <v>Profil RR07 Al</v>
      </c>
      <c r="C11" s="35" t="s">
        <v>296</v>
      </c>
    </row>
    <row r="12" spans="1:5">
      <c r="A12" s="29" t="s">
        <v>158</v>
      </c>
      <c r="B12" s="30" t="str">
        <f>VLOOKUP('pokyny2 překlady'!A16,'pokyny2 překlady'!A:D,VLOOKUP($E$1,'pokyny2 překlady'!$G$1:$H$4,2,0),0)</f>
        <v>NE</v>
      </c>
      <c r="C12" s="35"/>
    </row>
    <row r="13" spans="1:5">
      <c r="A13" s="351"/>
      <c r="C13" s="7"/>
    </row>
    <row r="14" spans="1:5">
      <c r="A14" s="23" t="str">
        <f>VLOOKUP('pokyny2 překlady'!A18,'pokyny2 překlady'!A:D,VLOOKUP($E$1,'pokyny2 překlady'!$G$1:$H$4,2,0),0)</f>
        <v>VÝROBEK: NEMO krycí profil nemá</v>
      </c>
      <c r="C14" s="8"/>
    </row>
    <row r="15" spans="1:5">
      <c r="A15" s="23"/>
      <c r="C15" s="8"/>
    </row>
    <row r="16" spans="1:5">
      <c r="C16" s="8"/>
    </row>
    <row r="17" spans="1:5" ht="21" customHeight="1">
      <c r="A17" s="36" t="str">
        <f>VLOOKUP('pokyny2 překlady'!A19,'pokyny2 překlady'!A:D,VLOOKUP($E$1,'pokyny2 překlady'!$G$1:$H$4,2,0),0)</f>
        <v>Dolní lišta</v>
      </c>
    </row>
    <row r="18" spans="1:5">
      <c r="A18" s="28" t="str">
        <f>VLOOKUP('pokyny2 překlady'!A20,'pokyny2 překlady'!A:D,VLOOKUP($E$1,'pokyny2 překlady'!$G$1:$H$4,2,0),0)</f>
        <v>zkratka</v>
      </c>
      <c r="B18" s="28" t="str">
        <f>VLOOKUP('pokyny2 překlady'!A21,'pokyny2 překlady'!A:D,VLOOKUP($E$1,'pokyny2 překlady'!$G$1:$H$4,2,0),0)</f>
        <v>název</v>
      </c>
      <c r="C18" s="28" t="str">
        <f>VLOOKUP('pokyny2 překlady'!A25,'pokyny2 překlady'!A:D,VLOOKUP($E$1,'pokyny2 překlady'!$G$1:$H$4,2,0),0)</f>
        <v>poznámka</v>
      </c>
    </row>
    <row r="19" spans="1:5">
      <c r="A19" s="29" t="s">
        <v>15</v>
      </c>
      <c r="B19" s="30" t="str">
        <f>VLOOKUP('pokyny2 překlady'!A22,'pokyny2 překlady'!A:D,VLOOKUP($E$1,'pokyny2 překlady'!$G$1:$H$4,2,0),0)</f>
        <v>Lišta dolní RR 08 - malá Al</v>
      </c>
      <c r="C19" s="35" t="s">
        <v>667</v>
      </c>
    </row>
    <row r="20" spans="1:5">
      <c r="A20" s="29" t="s">
        <v>166</v>
      </c>
      <c r="B20" s="30" t="str">
        <f>VLOOKUP('pokyny2 překlady'!A23,'pokyny2 překlady'!A:D,VLOOKUP($E$1,'pokyny2 překlady'!$G$1:$H$4,2,0),0)</f>
        <v>Lišta dolní RR 08/3 - Fe</v>
      </c>
      <c r="C20" s="35" t="s">
        <v>297</v>
      </c>
    </row>
    <row r="21" spans="1:5">
      <c r="A21" s="29" t="s">
        <v>168</v>
      </c>
      <c r="B21" s="30" t="str">
        <f>VLOOKUP('pokyny2 překlady'!A24,'pokyny2 překlady'!A:D,VLOOKUP($E$1,'pokyny2 překlady'!$G$1:$H$4,2,0),0)</f>
        <v>Lišta dolní RR 08/4  DEN / NOC</v>
      </c>
      <c r="C21" s="35" t="s">
        <v>466</v>
      </c>
    </row>
    <row r="22" spans="1:5">
      <c r="A22" s="351"/>
      <c r="C22" s="7"/>
    </row>
    <row r="23" spans="1:5">
      <c r="A23" s="25" t="str">
        <f>VLOOKUP('pokyny2 překlady'!A26,'pokyny2 překlady'!A:D,VLOOKUP($E$1,'pokyny2 překlady'!$G$1:$H$4,2,0),0)</f>
        <v>Dolní lišta pro provedení Den/Noc vždy pouze v bílé barvě pro všechny typy rolet.</v>
      </c>
      <c r="C23" s="7"/>
    </row>
    <row r="24" spans="1:5">
      <c r="C24" s="8"/>
    </row>
    <row r="25" spans="1:5">
      <c r="C25" s="8"/>
    </row>
    <row r="26" spans="1:5" ht="21" customHeight="1">
      <c r="A26" s="36" t="str">
        <f>VLOOKUP('pokyny2 překlady'!A27,'pokyny2 překlady'!A:D,VLOOKUP($E$1,'pokyny2 překlady'!$G$1:$H$4,2,0),0)</f>
        <v>Barva lakovaných komponent</v>
      </c>
    </row>
    <row r="27" spans="1:5">
      <c r="A27" s="28" t="str">
        <f>VLOOKUP('pokyny2 překlady'!A28,'pokyny2 překlady'!A:D,VLOOKUP($E$1,'pokyny2 překlady'!$G$1:$H$4,2,0),0)</f>
        <v>zkratka</v>
      </c>
      <c r="B27" s="28" t="str">
        <f>VLOOKUP('pokyny2 překlady'!A29,'pokyny2 překlady'!A:D,VLOOKUP($E$1,'pokyny2 překlady'!$G$1:$H$4,2,0),0)</f>
        <v>název</v>
      </c>
      <c r="C27" s="28" t="str">
        <f>VLOOKUP('pokyny2 překlady'!A42,'pokyny2 překlady'!A:D,VLOOKUP($E$1,'pokyny2 překlady'!$G$1:$H$4,2,0),0)</f>
        <v>poznámka</v>
      </c>
    </row>
    <row r="28" spans="1:5">
      <c r="A28" s="29" t="s">
        <v>176</v>
      </c>
      <c r="B28" s="30" t="str">
        <f>VLOOKUP('pokyny2 překlady'!A30,'pokyny2 překlady'!A:D,VLOOKUP($E$1,'pokyny2 překlady'!$G$1:$H$4,2,0),0)</f>
        <v>pínie 1002</v>
      </c>
      <c r="C28" s="35" t="str">
        <f>VLOOKUP('pokyny2 překlady'!A43,'pokyny2 překlady'!A:D,VLOOKUP($E$1,'pokyny2 překlady'!$G$1:$H$4,2,0),0)</f>
        <v>jen pro ROLLITE, LUNA a DOLNÍ profil RR08, který je v této barevné škále</v>
      </c>
    </row>
    <row r="29" spans="1:5">
      <c r="A29" s="29" t="s">
        <v>183</v>
      </c>
      <c r="B29" s="30" t="str">
        <f>VLOOKUP('pokyny2 překlady'!A31,'pokyny2 překlady'!A:D,VLOOKUP($E$1,'pokyny2 překlady'!$G$1:$H$4,2,0),0)</f>
        <v>slonová kost 1015</v>
      </c>
      <c r="C29" s="35" t="str">
        <f>VLOOKUP('pokyny2 překlady'!A44,'pokyny2 překlady'!A:D,VLOOKUP($E$1,'pokyny2 překlady'!$G$1:$H$4,2,0),0)</f>
        <v>jen pro ROLLITE, LUNA a DOLNÍ profil RR08, který je v této barevné škále</v>
      </c>
    </row>
    <row r="30" spans="1:5">
      <c r="A30" s="29" t="s">
        <v>174</v>
      </c>
      <c r="B30" s="30" t="str">
        <f>VLOOKUP('pokyny2 překlady'!A37,'pokyny2 překlady'!A:D,VLOOKUP($E$1,'pokyny2 překlady'!$G$1:$H$4,2,0),0)</f>
        <v>kaštan 8004</v>
      </c>
      <c r="C30" s="35" t="str">
        <f>VLOOKUP('pokyny2 překlady'!A50,'pokyny2 překlady'!A:D,VLOOKUP($E$1,'pokyny2 překlady'!$G$1:$H$4,2,0),0)</f>
        <v>jen pro ROLLITE, LUNA a DOLNÍ profil RR08, který je v této barevné škále</v>
      </c>
      <c r="D30" s="69"/>
      <c r="E30" s="70"/>
    </row>
    <row r="31" spans="1:5">
      <c r="A31" s="29" t="s">
        <v>171</v>
      </c>
      <c r="B31" s="30" t="str">
        <f>VLOOKUP('pokyny2 překlady'!A38,'pokyny2 překlady'!A:D,VLOOKUP($E$1,'pokyny2 překlady'!$G$1:$H$4,2,0),0)</f>
        <v>hnědá 8014</v>
      </c>
      <c r="C31" s="35" t="str">
        <f>VLOOKUP('pokyny2 překlady'!A51,'pokyny2 překlady'!A:D,VLOOKUP($E$1,'pokyny2 překlady'!$G$1:$H$4,2,0),0)</f>
        <v>jen pro ROLLITE, LUNA a DOLNÍ profil RR08, který je v této barevné škále</v>
      </c>
    </row>
    <row r="32" spans="1:5">
      <c r="A32" s="29" t="s">
        <v>185</v>
      </c>
      <c r="B32" s="30" t="str">
        <f>VLOOKUP('pokyny2 překlady'!A39,'pokyny2 překlady'!A:D,VLOOKUP($E$1,'pokyny2 překlady'!$G$1:$H$4,2,0),0)</f>
        <v>stříbrná 9006</v>
      </c>
      <c r="C32" s="35" t="str">
        <f>VLOOKUP('pokyny2 překlady'!A52,'pokyny2 překlady'!A:D,VLOOKUP($E$1,'pokyny2 překlady'!$G$1:$H$4,2,0),0)</f>
        <v>jen pro ROLLITE, LUNA a DOLNÍ profil RR08, který je v této barevné škále</v>
      </c>
    </row>
    <row r="33" spans="1:3">
      <c r="A33" s="29" t="s">
        <v>974</v>
      </c>
      <c r="B33" s="30" t="str">
        <f>VLOOKUP('pokyny2 překlady'!A40,'pokyny2 překlady'!A:D,VLOOKUP($E$1,'pokyny2 překlady'!$G$1:$H$4,2,0),0)</f>
        <v>BÍLÁ</v>
      </c>
      <c r="C33" s="35" t="str">
        <f>VLOOKUP('pokyny2 překlady'!A53,'pokyny2 překlady'!A:D,VLOOKUP($E$1,'pokyny2 překlady'!$G$1:$H$4,2,0),0)</f>
        <v>STANDARDNÍ PRO VŠECHNY ROLETKY</v>
      </c>
    </row>
    <row r="34" spans="1:3" ht="22.5">
      <c r="A34" s="34" t="s">
        <v>72</v>
      </c>
      <c r="B34" s="35" t="str">
        <f>VLOOKUP('pokyny2 překlady'!A41,'pokyny2 překlady'!A:D,VLOOKUP($E$1,'pokyny2 překlady'!$G$1:$H$4,2,0),0)</f>
        <v>JINÁ RAL (po konzultaci s OZ - termín)</v>
      </c>
      <c r="C34" s="37" t="str">
        <f>VLOOKUP('pokyny2 překlady'!A54,'pokyny2 překlady'!A:D,VLOOKUP($E$1,'pokyny2 překlady'!$G$1:$H$4,2,0),0)</f>
        <v>HODNOTU volit vždy při požadavku lakování kovových dílů, ty pak budou lakovány v jednotné RAL.Barvu / barvy odstínu uvádět do poznámky.</v>
      </c>
    </row>
    <row r="35" spans="1:3">
      <c r="A35" s="8"/>
      <c r="B35" s="7"/>
      <c r="C35" s="352"/>
    </row>
    <row r="36" spans="1:3">
      <c r="A36" s="23"/>
      <c r="C36" s="8"/>
    </row>
    <row r="37" spans="1:3">
      <c r="C37" s="8"/>
    </row>
    <row r="38" spans="1:3">
      <c r="C38" s="8"/>
    </row>
    <row r="39" spans="1:3" ht="21" customHeight="1">
      <c r="A39" s="36" t="str">
        <f>VLOOKUP('pokyny2 překlady'!A56,'pokyny2 překlady'!A:D,VLOOKUP($E$1,'pokyny2 překlady'!$G$1:$H$4,2,0),0)</f>
        <v>Uchycení</v>
      </c>
    </row>
    <row r="40" spans="1:3">
      <c r="A40" s="28" t="str">
        <f>VLOOKUP('pokyny2 překlady'!A57,'pokyny2 překlady'!A:D,VLOOKUP($E$1,'pokyny2 překlady'!$G$1:$H$4,2,0),0)</f>
        <v>zkratka</v>
      </c>
      <c r="B40" s="28" t="str">
        <f>VLOOKUP('pokyny2 překlady'!A58,'pokyny2 překlady'!A:D,VLOOKUP($E$1,'pokyny2 překlady'!$G$1:$H$4,2,0),0)</f>
        <v>název</v>
      </c>
      <c r="C40" s="28" t="str">
        <f>VLOOKUP('pokyny2 překlady'!A61,'pokyny2 překlady'!A:D,VLOOKUP($E$1,'pokyny2 překlady'!$G$1:$H$4,2,0),0)</f>
        <v>poznámka</v>
      </c>
    </row>
    <row r="41" spans="1:3">
      <c r="A41" s="29" t="s">
        <v>189</v>
      </c>
      <c r="B41" s="30" t="str">
        <f>VLOOKUP('pokyny2 překlady'!A59,'pokyny2 překlady'!A:D,VLOOKUP($E$1,'pokyny2 překlady'!$G$1:$H$4,2,0),0)</f>
        <v>na okno BEZ ŠROUBOVÁNÍ</v>
      </c>
      <c r="C41" s="35" t="str">
        <f>VLOOKUP('pokyny2 překlady'!A62,'pokyny2 překlady'!A:D,VLOOKUP($E$1,'pokyny2 překlady'!$G$1:$H$4,2,0),0)</f>
        <v>jen pro NEMO</v>
      </c>
    </row>
    <row r="42" spans="1:3">
      <c r="A42" s="29" t="s">
        <v>191</v>
      </c>
      <c r="B42" s="30" t="str">
        <f>VLOOKUP('pokyny2 překlady'!A60,'pokyny2 překlady'!A:D,VLOOKUP($E$1,'pokyny2 překlady'!$G$1:$H$4,2,0),0)</f>
        <v>na okno se ŠROUBOVÁNÍM</v>
      </c>
      <c r="C42" s="35" t="str">
        <f>VLOOKUP('pokyny2 překlady'!A63,'pokyny2 překlady'!A:D,VLOOKUP($E$1,'pokyny2 překlady'!$G$1:$H$4,2,0),0)</f>
        <v>jen pro ROLLITE, LUNA a NEMO</v>
      </c>
    </row>
    <row r="43" spans="1:3">
      <c r="C43" s="8"/>
    </row>
    <row r="44" spans="1:3">
      <c r="C44" s="8"/>
    </row>
    <row r="45" spans="1:3" ht="22.15" customHeight="1">
      <c r="A45" s="36" t="s">
        <v>975</v>
      </c>
    </row>
    <row r="46" spans="1:3">
      <c r="A46" s="28" t="s">
        <v>55</v>
      </c>
      <c r="B46" s="28" t="s">
        <v>56</v>
      </c>
      <c r="C46" s="28" t="s">
        <v>66</v>
      </c>
    </row>
    <row r="47" spans="1:3">
      <c r="A47" s="461" t="s">
        <v>981</v>
      </c>
      <c r="B47" s="460" t="s">
        <v>982</v>
      </c>
      <c r="C47" s="30"/>
    </row>
    <row r="48" spans="1:3">
      <c r="A48" s="461" t="s">
        <v>983</v>
      </c>
      <c r="B48" s="460" t="s">
        <v>984</v>
      </c>
      <c r="C48" s="30"/>
    </row>
    <row r="49" spans="1:3">
      <c r="A49" s="461" t="s">
        <v>985</v>
      </c>
      <c r="B49" s="460" t="s">
        <v>986</v>
      </c>
      <c r="C49" s="30"/>
    </row>
    <row r="50" spans="1:3">
      <c r="A50" s="461" t="s">
        <v>987</v>
      </c>
      <c r="B50" s="460" t="s">
        <v>988</v>
      </c>
      <c r="C50" s="30"/>
    </row>
    <row r="51" spans="1:3">
      <c r="A51" s="461" t="s">
        <v>989</v>
      </c>
      <c r="B51" s="460" t="s">
        <v>990</v>
      </c>
      <c r="C51" s="30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g61yPYJyjc3f5C7+KogJU0Dgt8ooaE3EikhxF+2TEtSTa/yxfpcHmST7kWkqM11fIV5mdlK/uw+Ry0Qjiw45uA==" saltValue="WZie1XOP1eA/3YrGwOBytw==" spinCount="100000" sheet="1" objects="1" scenarios="1"/>
  <phoneticPr fontId="8" type="noConversion"/>
  <dataValidations count="1">
    <dataValidation type="list" allowBlank="1" showInputMessage="1" showErrorMessage="1" sqref="E1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31</vt:i4>
      </vt:variant>
    </vt:vector>
  </HeadingPairs>
  <TitlesOfParts>
    <vt:vector size="46" baseType="lpstr">
      <vt:lpstr>Luna</vt:lpstr>
      <vt:lpstr>Luna překlady</vt:lpstr>
      <vt:lpstr>Nemo</vt:lpstr>
      <vt:lpstr>Nemo překlady</vt:lpstr>
      <vt:lpstr>Rollite překlady</vt:lpstr>
      <vt:lpstr>Rollite</vt:lpstr>
      <vt:lpstr>pokyny1</vt:lpstr>
      <vt:lpstr>pokyny1 překlady</vt:lpstr>
      <vt:lpstr>pokyny2</vt:lpstr>
      <vt:lpstr>látky</vt:lpstr>
      <vt:lpstr>pokyny2 překlady</vt:lpstr>
      <vt:lpstr>help_látky</vt:lpstr>
      <vt:lpstr>helpLuna</vt:lpstr>
      <vt:lpstr>helpNemo</vt:lpstr>
      <vt:lpstr>helpRollite</vt:lpstr>
      <vt:lpstr>Bal</vt:lpstr>
      <vt:lpstr>Baleni</vt:lpstr>
      <vt:lpstr>Balení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Luna!Oblast_tisku</vt:lpstr>
      <vt:lpstr>Nemo!Oblast_tisku</vt:lpstr>
      <vt:lpstr>pokyny1!Oblast_tisku</vt:lpstr>
      <vt:lpstr>pokyny2!Oblast_tisku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2017-06-20T13:22:00Z</cp:lastPrinted>
  <dcterms:created xsi:type="dcterms:W3CDTF">1999-04-19T09:49:06Z</dcterms:created>
  <dcterms:modified xsi:type="dcterms:W3CDTF">2025-12-03T15:11:28Z</dcterms:modified>
</cp:coreProperties>
</file>